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500" firstSheet="0" activeTab="0" autoFilterDateGrouping="1"/>
  </bookViews>
  <sheets>
    <sheet xmlns:r="http://schemas.openxmlformats.org/officeDocument/2006/relationships" name="📋 Beställning" sheetId="1" state="visible" r:id="rId1"/>
    <sheet xmlns:r="http://schemas.openxmlformats.org/officeDocument/2006/relationships" name="Priser" sheetId="2" state="hidden" r:id="rId2"/>
    <sheet xmlns:r="http://schemas.openxmlformats.org/officeDocument/2006/relationships" name="🍽️ Meny &amp; Priser" sheetId="3" state="visible" r:id="rId3"/>
    <sheet xmlns:r="http://schemas.openxmlformats.org/officeDocument/2006/relationships" name="ℹ️ Instruktioner" sheetId="4" state="visible" r:id="rId4"/>
  </sheets>
  <definedNames/>
  <calcPr calcId="124519" fullCalcOnLoad="1" refMode="A1" iterate="0" iterateCount="100" iterateDelta="0.0001"/>
</workbook>
</file>

<file path=xl/styles.xml><?xml version="1.0" encoding="utf-8"?>
<styleSheet xmlns="http://schemas.openxmlformats.org/spreadsheetml/2006/main">
  <numFmts count="1">
    <numFmt numFmtId="164" formatCode="#,##0&quot; kr&quot;"/>
  </numFmts>
  <fonts count="24">
    <font>
      <name val="Calibri"/>
      <charset val="1"/>
      <family val="2"/>
      <color theme="1"/>
      <sz val="11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0"/>
      <b val="1"/>
      <color rgb="FFFFFFFF"/>
      <sz val="20"/>
    </font>
    <font>
      <name val="Arial"/>
      <charset val="1"/>
      <family val="0"/>
      <b val="1"/>
      <color rgb="FFE8660A"/>
      <sz val="8"/>
    </font>
    <font>
      <name val="Arial"/>
      <charset val="1"/>
      <family val="0"/>
      <b val="1"/>
      <color rgb="FF1A1A1A"/>
      <sz val="9"/>
    </font>
    <font>
      <name val="Arial"/>
      <charset val="1"/>
      <family val="0"/>
      <b val="1"/>
      <color rgb="FFFFFFFF"/>
      <sz val="10"/>
    </font>
    <font>
      <name val="Arial"/>
      <charset val="1"/>
      <family val="0"/>
      <i val="1"/>
      <color rgb="FF888888"/>
      <sz val="8"/>
    </font>
    <font>
      <name val="Arial"/>
      <charset val="1"/>
      <family val="0"/>
      <i val="1"/>
      <color rgb="FF777777"/>
      <sz val="9"/>
    </font>
    <font>
      <name val="Arial"/>
      <charset val="1"/>
      <family val="0"/>
      <color rgb="FF1A1A1A"/>
      <sz val="10"/>
    </font>
    <font>
      <name val="Arial"/>
      <charset val="1"/>
      <family val="0"/>
      <b val="1"/>
      <color rgb="FF1A1A1A"/>
      <sz val="11"/>
    </font>
    <font>
      <name val="Arial"/>
      <charset val="1"/>
      <family val="0"/>
      <i val="1"/>
      <color rgb="FF555555"/>
      <sz val="10"/>
    </font>
    <font>
      <name val="Arial"/>
      <charset val="1"/>
      <family val="0"/>
      <b val="1"/>
      <color rgb="FF1A1A1A"/>
      <sz val="10"/>
    </font>
    <font>
      <name val="Arial"/>
      <charset val="1"/>
      <family val="0"/>
      <b val="1"/>
      <color rgb="FF1A1A1A"/>
      <sz val="12"/>
    </font>
    <font>
      <name val="Arial"/>
      <charset val="1"/>
      <family val="0"/>
      <b val="1"/>
      <color rgb="FFFFFFFF"/>
      <sz val="13"/>
    </font>
    <font>
      <name val="Arial"/>
      <charset val="1"/>
      <family val="0"/>
      <i val="1"/>
      <color rgb="FF888888"/>
      <sz val="9"/>
    </font>
    <font>
      <name val="Arial"/>
      <charset val="1"/>
      <family val="0"/>
      <b val="1"/>
      <color rgb="FFFFFFFF"/>
      <sz val="18"/>
    </font>
    <font>
      <name val="Arial"/>
      <charset val="1"/>
      <family val="0"/>
      <b val="1"/>
      <color rgb="FFE8660A"/>
      <sz val="9"/>
    </font>
    <font>
      <name val="Arial"/>
      <charset val="1"/>
      <family val="0"/>
      <i val="1"/>
      <color rgb="FF555555"/>
      <sz val="9"/>
    </font>
    <font>
      <name val="Arial"/>
      <charset val="1"/>
      <family val="0"/>
      <b val="1"/>
      <color rgb="FFE8660A"/>
      <sz val="10"/>
    </font>
    <font>
      <name val="Arial"/>
      <charset val="1"/>
      <family val="0"/>
      <b val="1"/>
      <color rgb="FF1A6B3C"/>
      <sz val="10"/>
    </font>
    <font>
      <name val="Arial"/>
      <charset val="1"/>
      <family val="0"/>
      <b val="1"/>
      <color rgb="FFE8660A"/>
      <sz val="11"/>
    </font>
    <font>
      <name val="Arial"/>
      <charset val="1"/>
      <family val="0"/>
      <color rgb="FF888888"/>
      <sz val="9"/>
    </font>
  </fonts>
  <fills count="8">
    <fill>
      <patternFill/>
    </fill>
    <fill>
      <patternFill patternType="gray125"/>
    </fill>
    <fill>
      <patternFill patternType="solid">
        <fgColor rgb="FF1E1E1E"/>
        <bgColor rgb="FF1A1A1A"/>
      </patternFill>
    </fill>
    <fill>
      <patternFill patternType="solid">
        <fgColor rgb="FFF4F4F4"/>
        <bgColor rgb="FFFFF3E6"/>
      </patternFill>
    </fill>
    <fill>
      <patternFill patternType="solid">
        <fgColor rgb="FFFFFFFF"/>
        <bgColor rgb="FFF4F4F4"/>
      </patternFill>
    </fill>
    <fill>
      <patternFill patternType="solid">
        <fgColor rgb="FF2C2C2C"/>
        <bgColor rgb="FF1E1E1E"/>
      </patternFill>
    </fill>
    <fill>
      <patternFill patternType="solid">
        <fgColor rgb="FFFFF3E6"/>
        <bgColor rgb="FFF4F4F4"/>
      </patternFill>
    </fill>
    <fill>
      <patternFill patternType="solid">
        <fgColor rgb="FFE8660A"/>
        <bgColor rgb="FFFF9900"/>
      </patternFill>
    </fill>
  </fills>
  <borders count="8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D9D9D9"/>
      </left>
      <right/>
      <top style="thin">
        <color rgb="FFD9D9D9"/>
      </top>
      <bottom style="thin">
        <color rgb="FFD9D9D9"/>
      </bottom>
      <diagonal/>
    </border>
    <border>
      <left/>
      <right/>
      <top style="thin">
        <color rgb="FFD9D9D9"/>
      </top>
      <bottom style="thin">
        <color rgb="FFD9D9D9"/>
      </bottom>
      <diagonal/>
    </border>
    <border>
      <left style="medium">
        <color rgb="FFE8660A"/>
      </left>
      <right style="medium">
        <color rgb="FFE8660A"/>
      </right>
      <top style="thin">
        <color rgb="FFD9D9D9"/>
      </top>
      <bottom style="thin">
        <color rgb="FFD9D9D9"/>
      </bottom>
      <diagonal/>
    </border>
    <border>
      <left/>
      <right/>
      <top style="thin">
        <color rgb="FFD9D9D9"/>
      </top>
      <bottom/>
      <diagonal/>
    </border>
    <border>
      <left/>
      <right style="thin">
        <color rgb="FFD9D9D9"/>
      </right>
      <top style="thin">
        <color rgb="FFD9D9D9"/>
      </top>
      <bottom/>
      <diagonal/>
    </border>
    <border>
      <left/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6">
    <xf numFmtId="0" fontId="0" fillId="0" borderId="0" applyAlignment="1">
      <alignment horizontal="general" vertical="bottom"/>
    </xf>
    <xf numFmtId="43" fontId="3" fillId="0" borderId="0"/>
    <xf numFmtId="41" fontId="3" fillId="0" borderId="0"/>
    <xf numFmtId="44" fontId="3" fillId="0" borderId="0"/>
    <xf numFmtId="42" fontId="3" fillId="0" borderId="0"/>
    <xf numFmtId="9" fontId="3" fillId="0" borderId="0"/>
  </cellStyleXfs>
  <cellXfs count="93">
    <xf numFmtId="0" fontId="0" fillId="0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4" fillId="2" borderId="0" applyAlignment="1" pivotButton="0" quotePrefix="0" xfId="0">
      <alignment horizontal="left" vertical="center"/>
    </xf>
    <xf numFmtId="0" fontId="5" fillId="2" borderId="0" applyAlignment="1" pivotButton="0" quotePrefix="0" xfId="0">
      <alignment horizontal="left" vertical="center"/>
    </xf>
    <xf numFmtId="0" fontId="6" fillId="3" borderId="1" applyAlignment="1" pivotButton="0" quotePrefix="0" xfId="0">
      <alignment horizontal="left" vertical="center"/>
    </xf>
    <xf numFmtId="0" fontId="0" fillId="4" borderId="2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0" fillId="0" borderId="3" applyAlignment="1" pivotButton="0" quotePrefix="0" xfId="0">
      <alignment horizontal="general" vertical="bottom"/>
    </xf>
    <xf numFmtId="0" fontId="7" fillId="2" borderId="1" applyAlignment="1" pivotButton="0" quotePrefix="0" xfId="0">
      <alignment horizontal="left" vertical="center"/>
    </xf>
    <xf numFmtId="0" fontId="7" fillId="2" borderId="1" applyAlignment="1" pivotButton="0" quotePrefix="0" xfId="0">
      <alignment horizontal="center" vertical="center"/>
    </xf>
    <xf numFmtId="0" fontId="8" fillId="5" borderId="1" applyAlignment="1" pivotButton="0" quotePrefix="0" xfId="0">
      <alignment horizontal="left" vertical="center"/>
    </xf>
    <xf numFmtId="0" fontId="8" fillId="5" borderId="1" applyAlignment="1" pivotButton="0" quotePrefix="0" xfId="0">
      <alignment horizontal="center" vertical="center"/>
    </xf>
    <xf numFmtId="0" fontId="0" fillId="4" borderId="1" applyAlignment="1" pivotButton="0" quotePrefix="0" xfId="0">
      <alignment horizontal="general" vertical="bottom"/>
    </xf>
    <xf numFmtId="0" fontId="0" fillId="4" borderId="1" applyAlignment="1" pivotButton="0" quotePrefix="0" xfId="0">
      <alignment horizontal="left" vertical="center"/>
    </xf>
    <xf numFmtId="0" fontId="9" fillId="4" borderId="1" applyAlignment="1" pivotButton="0" quotePrefix="0" xfId="0">
      <alignment horizontal="center" vertical="center"/>
    </xf>
    <xf numFmtId="0" fontId="10" fillId="4" borderId="1" applyAlignment="1" pivotButton="0" quotePrefix="0" xfId="0">
      <alignment horizontal="center" vertical="center"/>
    </xf>
    <xf numFmtId="0" fontId="11" fillId="6" borderId="4" applyAlignment="1" pivotButton="0" quotePrefix="0" xfId="0">
      <alignment horizontal="center" vertical="center"/>
    </xf>
    <xf numFmtId="3" fontId="12" fillId="4" borderId="1" applyAlignment="1" pivotButton="0" quotePrefix="0" xfId="0">
      <alignment horizontal="center" vertical="center"/>
    </xf>
    <xf numFmtId="3" fontId="13" fillId="4" borderId="1" applyAlignment="1" pivotButton="0" quotePrefix="0" xfId="0">
      <alignment horizontal="center" vertical="center"/>
    </xf>
    <xf numFmtId="0" fontId="0" fillId="3" borderId="1" applyAlignment="1" pivotButton="0" quotePrefix="0" xfId="0">
      <alignment horizontal="general" vertical="bottom"/>
    </xf>
    <xf numFmtId="0" fontId="0" fillId="3" borderId="1" applyAlignment="1" pivotButton="0" quotePrefix="0" xfId="0">
      <alignment horizontal="left" vertical="center"/>
    </xf>
    <xf numFmtId="0" fontId="9" fillId="3" borderId="1" applyAlignment="1" pivotButton="0" quotePrefix="0" xfId="0">
      <alignment horizontal="center" vertical="center"/>
    </xf>
    <xf numFmtId="0" fontId="10" fillId="3" borderId="1" applyAlignment="1" pivotButton="0" quotePrefix="0" xfId="0">
      <alignment horizontal="center" vertical="center"/>
    </xf>
    <xf numFmtId="3" fontId="12" fillId="3" borderId="1" applyAlignment="1" pivotButton="0" quotePrefix="0" xfId="0">
      <alignment horizontal="center" vertical="center"/>
    </xf>
    <xf numFmtId="3" fontId="13" fillId="3" borderId="1" applyAlignment="1" pivotButton="0" quotePrefix="0" xfId="0">
      <alignment horizontal="center" vertical="center"/>
    </xf>
    <xf numFmtId="0" fontId="13" fillId="3" borderId="1" applyAlignment="1" pivotButton="0" quotePrefix="0" xfId="0">
      <alignment horizontal="left" vertical="center"/>
    </xf>
    <xf numFmtId="3" fontId="14" fillId="6" borderId="1" applyAlignment="1" pivotButton="0" quotePrefix="0" xfId="0">
      <alignment horizontal="center" vertical="center"/>
    </xf>
    <xf numFmtId="164" fontId="14" fillId="4" borderId="1" applyAlignment="1" pivotButton="0" quotePrefix="0" xfId="0">
      <alignment horizontal="center" vertical="center"/>
    </xf>
    <xf numFmtId="0" fontId="15" fillId="7" borderId="0" applyAlignment="1" pivotButton="0" quotePrefix="0" xfId="0">
      <alignment horizontal="left" vertical="center"/>
    </xf>
    <xf numFmtId="164" fontId="15" fillId="7" borderId="1" applyAlignment="1" pivotButton="0" quotePrefix="0" xfId="0">
      <alignment horizontal="center" vertical="center"/>
    </xf>
    <xf numFmtId="0" fontId="16" fillId="0" borderId="0" applyAlignment="1" pivotButton="0" quotePrefix="0" xfId="0">
      <alignment horizontal="center" vertical="center"/>
    </xf>
    <xf numFmtId="0" fontId="17" fillId="2" borderId="0" applyAlignment="1" pivotButton="0" quotePrefix="0" xfId="0">
      <alignment horizontal="left" vertical="center"/>
    </xf>
    <xf numFmtId="0" fontId="18" fillId="2" borderId="0" applyAlignment="1" pivotButton="0" quotePrefix="0" xfId="0">
      <alignment horizontal="left" vertical="center"/>
    </xf>
    <xf numFmtId="0" fontId="13" fillId="3" borderId="1" applyAlignment="1" pivotButton="0" quotePrefix="0" xfId="0">
      <alignment horizontal="general" vertical="bottom"/>
    </xf>
    <xf numFmtId="0" fontId="19" fillId="3" borderId="1" applyAlignment="1" pivotButton="0" quotePrefix="0" xfId="0">
      <alignment horizontal="general" vertical="bottom"/>
    </xf>
    <xf numFmtId="164" fontId="20" fillId="3" borderId="1" applyAlignment="1" pivotButton="0" quotePrefix="0" xfId="0">
      <alignment horizontal="center" vertical="center"/>
    </xf>
    <xf numFmtId="0" fontId="13" fillId="4" borderId="1" applyAlignment="1" pivotButton="0" quotePrefix="0" xfId="0">
      <alignment horizontal="general" vertical="bottom"/>
    </xf>
    <xf numFmtId="0" fontId="19" fillId="4" borderId="1" applyAlignment="1" pivotButton="0" quotePrefix="0" xfId="0">
      <alignment horizontal="general" vertical="bottom"/>
    </xf>
    <xf numFmtId="164" fontId="20" fillId="4" borderId="1" applyAlignment="1" pivotButton="0" quotePrefix="0" xfId="0">
      <alignment horizontal="center" vertical="center"/>
    </xf>
    <xf numFmtId="0" fontId="18" fillId="2" borderId="0" applyAlignment="1" pivotButton="0" quotePrefix="0" xfId="0">
      <alignment horizontal="left" vertical="center"/>
    </xf>
    <xf numFmtId="0" fontId="21" fillId="3" borderId="1" applyAlignment="1" pivotButton="0" quotePrefix="0" xfId="0">
      <alignment horizontal="center" vertical="center"/>
    </xf>
    <xf numFmtId="0" fontId="16" fillId="0" borderId="0" applyAlignment="1" pivotButton="0" quotePrefix="0" xfId="0">
      <alignment horizontal="center" vertical="center"/>
    </xf>
    <xf numFmtId="0" fontId="20" fillId="3" borderId="1" applyAlignment="1" pivotButton="0" quotePrefix="0" xfId="0">
      <alignment horizontal="center" vertical="center"/>
    </xf>
    <xf numFmtId="0" fontId="20" fillId="4" borderId="1" applyAlignment="1" pivotButton="0" quotePrefix="0" xfId="0">
      <alignment horizontal="center" vertical="center"/>
    </xf>
    <xf numFmtId="0" fontId="22" fillId="0" borderId="0" applyAlignment="1" pivotButton="0" quotePrefix="0" xfId="0">
      <alignment horizontal="general" vertical="bottom"/>
    </xf>
    <xf numFmtId="0" fontId="10" fillId="0" borderId="0" applyAlignment="1" pivotButton="0" quotePrefix="0" xfId="0">
      <alignment horizontal="general" vertical="bottom"/>
    </xf>
    <xf numFmtId="0" fontId="23" fillId="0" borderId="0" applyAlignment="1" pivotButton="0" quotePrefix="0" xfId="0">
      <alignment horizontal="center" vertical="bottom"/>
    </xf>
    <xf numFmtId="0" fontId="0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4" fillId="2" borderId="0" applyAlignment="1" pivotButton="0" quotePrefix="0" xfId="0">
      <alignment horizontal="left" vertical="center"/>
    </xf>
    <xf numFmtId="0" fontId="5" fillId="2" borderId="0" applyAlignment="1" pivotButton="0" quotePrefix="0" xfId="0">
      <alignment horizontal="left" vertical="center"/>
    </xf>
    <xf numFmtId="0" fontId="6" fillId="3" borderId="1" applyAlignment="1" pivotButton="0" quotePrefix="0" xfId="0">
      <alignment horizontal="left" vertical="center"/>
    </xf>
    <xf numFmtId="0" fontId="0" fillId="4" borderId="2" applyAlignment="1" pivotButton="0" quotePrefix="0" xfId="0">
      <alignment horizontal="general" vertical="bottom"/>
    </xf>
    <xf numFmtId="0" fontId="0" fillId="0" borderId="3" pivotButton="0" quotePrefix="0" xfId="0"/>
    <xf numFmtId="0" fontId="0" fillId="0" borderId="3" applyAlignment="1" pivotButton="0" quotePrefix="0" xfId="0">
      <alignment horizontal="general" vertical="bottom"/>
    </xf>
    <xf numFmtId="0" fontId="7" fillId="2" borderId="1" applyAlignment="1" pivotButton="0" quotePrefix="0" xfId="0">
      <alignment horizontal="left" vertical="center"/>
    </xf>
    <xf numFmtId="0" fontId="7" fillId="2" borderId="1" applyAlignment="1" pivotButton="0" quotePrefix="0" xfId="0">
      <alignment horizontal="center" vertical="center"/>
    </xf>
    <xf numFmtId="0" fontId="8" fillId="5" borderId="1" applyAlignment="1" pivotButton="0" quotePrefix="0" xfId="0">
      <alignment horizontal="left" vertical="center"/>
    </xf>
    <xf numFmtId="0" fontId="8" fillId="5" borderId="1" applyAlignment="1" pivotButton="0" quotePrefix="0" xfId="0">
      <alignment horizontal="center" vertical="center"/>
    </xf>
    <xf numFmtId="0" fontId="0" fillId="4" borderId="1" applyAlignment="1" pivotButton="0" quotePrefix="0" xfId="0">
      <alignment horizontal="general" vertical="bottom"/>
    </xf>
    <xf numFmtId="0" fontId="0" fillId="4" borderId="1" applyAlignment="1" pivotButton="0" quotePrefix="0" xfId="0">
      <alignment horizontal="left" vertical="center"/>
    </xf>
    <xf numFmtId="0" fontId="9" fillId="4" borderId="1" applyAlignment="1" pivotButton="0" quotePrefix="0" xfId="0">
      <alignment horizontal="center" vertical="center"/>
    </xf>
    <xf numFmtId="0" fontId="10" fillId="4" borderId="1" applyAlignment="1" pivotButton="0" quotePrefix="0" xfId="0">
      <alignment horizontal="center" vertical="center"/>
    </xf>
    <xf numFmtId="0" fontId="11" fillId="6" borderId="4" applyAlignment="1" pivotButton="0" quotePrefix="0" xfId="0">
      <alignment horizontal="center" vertical="center"/>
    </xf>
    <xf numFmtId="3" fontId="12" fillId="4" borderId="1" applyAlignment="1" pivotButton="0" quotePrefix="0" xfId="0">
      <alignment horizontal="center" vertical="center"/>
    </xf>
    <xf numFmtId="3" fontId="13" fillId="4" borderId="1" applyAlignment="1" pivotButton="0" quotePrefix="0" xfId="0">
      <alignment horizontal="center" vertical="center"/>
    </xf>
    <xf numFmtId="0" fontId="0" fillId="3" borderId="1" applyAlignment="1" pivotButton="0" quotePrefix="0" xfId="0">
      <alignment horizontal="general" vertical="bottom"/>
    </xf>
    <xf numFmtId="0" fontId="0" fillId="3" borderId="1" applyAlignment="1" pivotButton="0" quotePrefix="0" xfId="0">
      <alignment horizontal="left" vertical="center"/>
    </xf>
    <xf numFmtId="0" fontId="9" fillId="3" borderId="1" applyAlignment="1" pivotButton="0" quotePrefix="0" xfId="0">
      <alignment horizontal="center" vertical="center"/>
    </xf>
    <xf numFmtId="0" fontId="10" fillId="3" borderId="1" applyAlignment="1" pivotButton="0" quotePrefix="0" xfId="0">
      <alignment horizontal="center" vertical="center"/>
    </xf>
    <xf numFmtId="3" fontId="12" fillId="3" borderId="1" applyAlignment="1" pivotButton="0" quotePrefix="0" xfId="0">
      <alignment horizontal="center" vertical="center"/>
    </xf>
    <xf numFmtId="3" fontId="13" fillId="3" borderId="1" applyAlignment="1" pivotButton="0" quotePrefix="0" xfId="0">
      <alignment horizontal="center" vertical="center"/>
    </xf>
    <xf numFmtId="0" fontId="13" fillId="3" borderId="1" applyAlignment="1" pivotButton="0" quotePrefix="0" xfId="0">
      <alignment horizontal="left" vertical="center"/>
    </xf>
    <xf numFmtId="3" fontId="14" fillId="6" borderId="1" applyAlignment="1" pivotButton="0" quotePrefix="0" xfId="0">
      <alignment horizontal="center" vertical="center"/>
    </xf>
    <xf numFmtId="164" fontId="14" fillId="4" borderId="1" applyAlignment="1" pivotButton="0" quotePrefix="0" xfId="0">
      <alignment horizontal="center" vertical="center"/>
    </xf>
    <xf numFmtId="0" fontId="15" fillId="7" borderId="0" applyAlignment="1" pivotButton="0" quotePrefix="0" xfId="0">
      <alignment horizontal="left" vertical="center"/>
    </xf>
    <xf numFmtId="164" fontId="15" fillId="7" borderId="1" applyAlignment="1" pivotButton="0" quotePrefix="0" xfId="0">
      <alignment horizontal="center" vertical="center"/>
    </xf>
    <xf numFmtId="0" fontId="16" fillId="0" borderId="0" applyAlignment="1" pivotButton="0" quotePrefix="0" xfId="0">
      <alignment horizontal="center" vertical="center"/>
    </xf>
    <xf numFmtId="0" fontId="17" fillId="2" borderId="0" applyAlignment="1" pivotButton="0" quotePrefix="0" xfId="0">
      <alignment horizontal="left" vertical="center"/>
    </xf>
    <xf numFmtId="0" fontId="18" fillId="2" borderId="0" applyAlignment="1" pivotButton="0" quotePrefix="0" xfId="0">
      <alignment horizontal="left" vertical="center"/>
    </xf>
    <xf numFmtId="0" fontId="13" fillId="3" borderId="1" applyAlignment="1" pivotButton="0" quotePrefix="0" xfId="0">
      <alignment horizontal="general" vertical="bottom"/>
    </xf>
    <xf numFmtId="0" fontId="19" fillId="3" borderId="1" applyAlignment="1" pivotButton="0" quotePrefix="0" xfId="0">
      <alignment horizontal="general" vertical="bottom"/>
    </xf>
    <xf numFmtId="164" fontId="20" fillId="3" borderId="1" applyAlignment="1" pivotButton="0" quotePrefix="0" xfId="0">
      <alignment horizontal="center" vertical="center"/>
    </xf>
    <xf numFmtId="0" fontId="13" fillId="4" borderId="1" applyAlignment="1" pivotButton="0" quotePrefix="0" xfId="0">
      <alignment horizontal="general" vertical="bottom"/>
    </xf>
    <xf numFmtId="0" fontId="19" fillId="4" borderId="1" applyAlignment="1" pivotButton="0" quotePrefix="0" xfId="0">
      <alignment horizontal="general" vertical="bottom"/>
    </xf>
    <xf numFmtId="164" fontId="20" fillId="4" borderId="1" applyAlignment="1" pivotButton="0" quotePrefix="0" xfId="0">
      <alignment horizontal="center" vertical="center"/>
    </xf>
    <xf numFmtId="0" fontId="21" fillId="3" borderId="1" applyAlignment="1" pivotButton="0" quotePrefix="0" xfId="0">
      <alignment horizontal="center" vertical="center"/>
    </xf>
    <xf numFmtId="0" fontId="0" fillId="0" borderId="7" pivotButton="0" quotePrefix="0" xfId="0"/>
    <xf numFmtId="0" fontId="20" fillId="3" borderId="1" applyAlignment="1" pivotButton="0" quotePrefix="0" xfId="0">
      <alignment horizontal="center" vertical="center"/>
    </xf>
    <xf numFmtId="0" fontId="20" fillId="4" borderId="1" applyAlignment="1" pivotButton="0" quotePrefix="0" xfId="0">
      <alignment horizontal="center" vertical="center"/>
    </xf>
    <xf numFmtId="0" fontId="22" fillId="0" borderId="0" applyAlignment="1" pivotButton="0" quotePrefix="0" xfId="0">
      <alignment horizontal="general" vertical="bottom"/>
    </xf>
    <xf numFmtId="0" fontId="10" fillId="0" borderId="0" applyAlignment="1" pivotButton="0" quotePrefix="0" xfId="0">
      <alignment horizontal="general" vertical="bottom"/>
    </xf>
    <xf numFmtId="0" fontId="23" fillId="0" borderId="0" applyAlignment="1" pivotButton="0" quotePrefix="0" xfId="0">
      <alignment horizontal="center" vertical="bottom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1A6B3C"/>
      <rgbColor rgb="FF000080"/>
      <rgbColor rgb="FF808000"/>
      <rgbColor rgb="FF800080"/>
      <rgbColor rgb="FF008080"/>
      <rgbColor rgb="FFC0C0C0"/>
      <rgbColor rgb="FF888888"/>
      <rgbColor rgb="FF9999FF"/>
      <rgbColor rgb="FF993366"/>
      <rgbColor rgb="FFFFF3E6"/>
      <rgbColor rgb="FFF4F4F4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8660A"/>
      <rgbColor rgb="FF777777"/>
      <rgbColor rgb="FF969696"/>
      <rgbColor rgb="FF003366"/>
      <rgbColor rgb="FF339966"/>
      <rgbColor rgb="FF1A1A1A"/>
      <rgbColor rgb="FF1E1E1E"/>
      <rgbColor rgb="FF993300"/>
      <rgbColor rgb="FF993366"/>
      <rgbColor rgb="FF555555"/>
      <rgbColor rgb="FF2C2C2C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>
  <sheetPr filterMode="0">
    <outlinePr summaryBelow="1" summaryRight="1"/>
    <pageSetUpPr fitToPage="0"/>
  </sheetPr>
  <dimension ref="B2:L46"/>
  <sheetViews>
    <sheetView showFormulas="0" showGridLines="0" showRowColHeaders="1" showZeros="1" rightToLeft="0" tabSelected="1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zeroHeight="0" outlineLevelRow="0"/>
  <cols>
    <col width="2" customWidth="1" style="47" min="1" max="1"/>
    <col width="16" customWidth="1" style="47" min="2" max="2"/>
    <col width="22" customWidth="1" style="47" min="3" max="3"/>
    <col width="12" customWidth="1" style="47" min="4" max="4"/>
    <col width="14" customWidth="1" style="47" min="5" max="5"/>
    <col width="13" customWidth="1" style="47" min="6" max="6"/>
    <col width="12" customWidth="1" style="47" min="7" max="7"/>
    <col width="13" customWidth="1" style="47" min="8" max="8"/>
    <col width="7" customWidth="1" style="47" min="9" max="9"/>
    <col width="26" customWidth="1" style="47" min="10" max="11"/>
    <col width="10" customWidth="1" style="47" min="12" max="12"/>
    <col width="2" customWidth="1" style="47" min="13" max="13"/>
  </cols>
  <sheetData>
    <row r="1" ht="7.5" customHeight="1" s="48"/>
    <row r="2" ht="64.5" customHeight="1" s="48">
      <c r="B2" s="49" t="inlineStr">
        <is>
          <t>JOHAN 'N' FRIENDS  —  FÖRETAGSBESTÄLLNING</t>
        </is>
      </c>
    </row>
    <row r="3" ht="7.5" customHeight="1" s="48"/>
    <row r="4" ht="18" customHeight="1" s="48">
      <c r="B4" s="50" t="inlineStr">
        <is>
          <t>KONTAKTUPPGIFTER</t>
        </is>
      </c>
      <c r="G4" s="50" t="inlineStr">
        <is>
          <t>LEVERANSINFORMATION</t>
        </is>
      </c>
    </row>
    <row r="5" ht="19.5" customHeight="1" s="48">
      <c r="B5" s="51" t="inlineStr">
        <is>
          <t>Företag / Avdelning</t>
        </is>
      </c>
      <c r="C5" s="52" t="n"/>
      <c r="D5" s="53" t="n"/>
      <c r="E5" s="53" t="n"/>
      <c r="F5" s="53" t="n"/>
      <c r="G5" s="51" t="inlineStr">
        <is>
          <t>Leveransdatum</t>
        </is>
      </c>
      <c r="H5" s="47" t="n"/>
      <c r="L5" s="54" t="n"/>
    </row>
    <row r="6" ht="19.5" customHeight="1" s="48">
      <c r="B6" s="51" t="inlineStr">
        <is>
          <t>Kontaktperson</t>
        </is>
      </c>
      <c r="C6" s="52" t="n"/>
      <c r="D6" s="53" t="n"/>
      <c r="E6" s="53" t="n"/>
      <c r="F6" s="53" t="n"/>
      <c r="G6" s="51" t="inlineStr">
        <is>
          <t>Leveransadress</t>
        </is>
      </c>
      <c r="H6" s="47" t="n"/>
      <c r="L6" s="54" t="n"/>
    </row>
    <row r="7" ht="19.5" customHeight="1" s="48">
      <c r="B7" s="51" t="inlineStr">
        <is>
          <t>E-post</t>
        </is>
      </c>
      <c r="C7" s="52" t="n"/>
      <c r="D7" s="53" t="n"/>
      <c r="E7" s="53" t="n"/>
      <c r="F7" s="53" t="n"/>
      <c r="G7" s="51" t="inlineStr">
        <is>
          <t>Önskad tid  ·  Fakturareferens</t>
        </is>
      </c>
      <c r="H7" s="47" t="n"/>
      <c r="L7" s="54" t="n"/>
    </row>
    <row r="8" ht="9.75" customHeight="1" s="48"/>
    <row r="9" ht="25.5" customHeight="1" s="48">
      <c r="B9" s="55" t="inlineStr">
        <is>
          <t>NAMN</t>
        </is>
      </c>
      <c r="C9" s="56" t="inlineStr">
        <is>
          <t>RÄTT</t>
        </is>
      </c>
      <c r="D9" s="56" t="inlineStr">
        <is>
          <t>KATEGORI</t>
        </is>
      </c>
      <c r="E9" s="56" t="inlineStr">
        <is>
          <t>STORLEK</t>
        </is>
      </c>
      <c r="F9" s="56" t="inlineStr">
        <is>
          <t>HETTA</t>
        </is>
      </c>
      <c r="G9" s="56" t="inlineStr">
        <is>
          <t>GRILLOST</t>
        </is>
      </c>
      <c r="H9" s="56" t="inlineStr">
        <is>
          <t>DRYCK</t>
        </is>
      </c>
      <c r="I9" s="56" t="inlineStr">
        <is>
          <t>ANTAL</t>
        </is>
      </c>
      <c r="J9" s="56" t="inlineStr">
        <is>
          <t>KOMMENTAR / ALLERGI</t>
        </is>
      </c>
      <c r="K9" s="56" t="inlineStr">
        <is>
          <t>PRIS/ST</t>
        </is>
      </c>
      <c r="L9" s="56" t="inlineStr">
        <is>
          <t>SUMMA</t>
        </is>
      </c>
    </row>
    <row r="10" ht="15" customHeight="1" s="48">
      <c r="B10" s="57" t="n"/>
      <c r="C10" s="58" t="inlineStr">
        <is>
          <t>Välj i listan ▾</t>
        </is>
      </c>
      <c r="D10" s="58" t="inlineStr">
        <is>
          <t>Fylls i auto</t>
        </is>
      </c>
      <c r="E10" s="58" t="inlineStr">
        <is>
          <t>-10 / ±0 / +10 kr</t>
        </is>
      </c>
      <c r="F10" s="58" t="inlineStr">
        <is>
          <t>Ingen priskillnad</t>
        </is>
      </c>
      <c r="G10" s="58" t="inlineStr">
        <is>
          <t>+25 kr</t>
        </is>
      </c>
      <c r="H10" s="58" t="inlineStr">
        <is>
          <t>Ingen / +20 / +30 kr</t>
        </is>
      </c>
      <c r="I10" s="58" t="n"/>
      <c r="J10" s="58" t="inlineStr">
        <is>
          <t>Fri text</t>
        </is>
      </c>
      <c r="K10" s="58" t="inlineStr">
        <is>
          <t>kr</t>
        </is>
      </c>
      <c r="L10" s="58" t="inlineStr">
        <is>
          <t>kr</t>
        </is>
      </c>
    </row>
    <row r="11" ht="21.75" customHeight="1" s="48">
      <c r="B11" s="59" t="n"/>
      <c r="C11" s="60" t="n"/>
      <c r="D11" s="61">
        <f>IFERROR(VLOOKUP(C11,Priser!$A:$C,3,0),"")</f>
        <v/>
      </c>
      <c r="E11" s="62" t="inlineStr">
        <is>
          <t>Mellan</t>
        </is>
      </c>
      <c r="F11" s="62" t="inlineStr">
        <is>
          <t>Mellan</t>
        </is>
      </c>
      <c r="G11" s="62" t="inlineStr">
        <is>
          <t>Nej</t>
        </is>
      </c>
      <c r="H11" s="62" t="inlineStr">
        <is>
          <t>Ingen</t>
        </is>
      </c>
      <c r="I11" s="63" t="n">
        <v>0</v>
      </c>
      <c r="J11" s="59" t="n"/>
      <c r="K11" s="64">
        <f>IFERROR(VLOOKUP(C11,Priser!$A:$B,2,0)+IF(E11="Liten (-10 kr)",-10,IF(E11="Stor (+10 kr)",10,0))+IF(G11="Ja (+25 kr)",25,0)+IF(H11="Läsk (+20 kr)",20,IF(H11="Lemonad (+30 kr)",30,0)),"")</f>
        <v/>
      </c>
      <c r="L11" s="65">
        <f>IF(I11&gt;0,K11*I11,"")</f>
        <v/>
      </c>
    </row>
    <row r="12" ht="21.75" customHeight="1" s="48">
      <c r="B12" s="66" t="n"/>
      <c r="C12" s="67" t="n"/>
      <c r="D12" s="68">
        <f>IFERROR(VLOOKUP(C12,Priser!$A:$C,3,0),"")</f>
        <v/>
      </c>
      <c r="E12" s="69" t="inlineStr">
        <is>
          <t>Mellan</t>
        </is>
      </c>
      <c r="F12" s="69" t="inlineStr">
        <is>
          <t>Mellan</t>
        </is>
      </c>
      <c r="G12" s="69" t="inlineStr">
        <is>
          <t>Nej</t>
        </is>
      </c>
      <c r="H12" s="69" t="inlineStr">
        <is>
          <t>Ingen</t>
        </is>
      </c>
      <c r="I12" s="63" t="n">
        <v>0</v>
      </c>
      <c r="J12" s="66" t="n"/>
      <c r="K12" s="70">
        <f>IFERROR(VLOOKUP(C12,Priser!$A:$B,2,0)+IF(E12="Liten (-10 kr)",-10,IF(E12="Stor (+10 kr)",10,0))+IF(G12="Ja (+25 kr)",25,0)+IF(H12="Läsk (+20 kr)",20,IF(H12="Lemonad (+30 kr)",30,0)),"")</f>
        <v/>
      </c>
      <c r="L12" s="71">
        <f>IF(I12&gt;0,K12*I12,"")</f>
        <v/>
      </c>
    </row>
    <row r="13" ht="21.75" customHeight="1" s="48">
      <c r="B13" s="59" t="n"/>
      <c r="C13" s="60" t="n"/>
      <c r="D13" s="61">
        <f>IFERROR(VLOOKUP(C13,Priser!$A:$C,3,0),"")</f>
        <v/>
      </c>
      <c r="E13" s="62" t="inlineStr">
        <is>
          <t>Mellan</t>
        </is>
      </c>
      <c r="F13" s="62" t="inlineStr">
        <is>
          <t>Mellan</t>
        </is>
      </c>
      <c r="G13" s="62" t="inlineStr">
        <is>
          <t>Nej</t>
        </is>
      </c>
      <c r="H13" s="62" t="inlineStr">
        <is>
          <t>Ingen</t>
        </is>
      </c>
      <c r="I13" s="63" t="n">
        <v>0</v>
      </c>
      <c r="J13" s="59" t="n"/>
      <c r="K13" s="64">
        <f>IFERROR(VLOOKUP(C13,Priser!$A:$B,2,0)+IF(E13="Liten (-10 kr)",-10,IF(E13="Stor (+10 kr)",10,0))+IF(G13="Ja (+25 kr)",25,0)+IF(H13="Läsk (+20 kr)",20,IF(H13="Lemonad (+30 kr)",30,0)),"")</f>
        <v/>
      </c>
      <c r="L13" s="65">
        <f>IF(I13&gt;0,K13*I13,"")</f>
        <v/>
      </c>
    </row>
    <row r="14" ht="21.75" customHeight="1" s="48">
      <c r="B14" s="66" t="n"/>
      <c r="C14" s="67" t="n"/>
      <c r="D14" s="68">
        <f>IFERROR(VLOOKUP(C14,Priser!$A:$C,3,0),"")</f>
        <v/>
      </c>
      <c r="E14" s="69" t="inlineStr">
        <is>
          <t>Mellan</t>
        </is>
      </c>
      <c r="F14" s="69" t="inlineStr">
        <is>
          <t>Mellan</t>
        </is>
      </c>
      <c r="G14" s="69" t="inlineStr">
        <is>
          <t>Nej</t>
        </is>
      </c>
      <c r="H14" s="69" t="inlineStr">
        <is>
          <t>Ingen</t>
        </is>
      </c>
      <c r="I14" s="63" t="n">
        <v>0</v>
      </c>
      <c r="J14" s="66" t="n"/>
      <c r="K14" s="70">
        <f>IFERROR(VLOOKUP(C14,Priser!$A:$B,2,0)+IF(E14="Liten (-10 kr)",-10,IF(E14="Stor (+10 kr)",10,0))+IF(G14="Ja (+25 kr)",25,0)+IF(H14="Läsk (+20 kr)",20,IF(H14="Lemonad (+30 kr)",30,0)),"")</f>
        <v/>
      </c>
      <c r="L14" s="71">
        <f>IF(I14&gt;0,K14*I14,"")</f>
        <v/>
      </c>
    </row>
    <row r="15" ht="21.75" customHeight="1" s="48">
      <c r="B15" s="59" t="n"/>
      <c r="C15" s="60" t="n"/>
      <c r="D15" s="61">
        <f>IFERROR(VLOOKUP(C15,Priser!$A:$C,3,0),"")</f>
        <v/>
      </c>
      <c r="E15" s="62" t="inlineStr">
        <is>
          <t>Mellan</t>
        </is>
      </c>
      <c r="F15" s="62" t="inlineStr">
        <is>
          <t>Mellan</t>
        </is>
      </c>
      <c r="G15" s="62" t="inlineStr">
        <is>
          <t>Nej</t>
        </is>
      </c>
      <c r="H15" s="62" t="inlineStr">
        <is>
          <t>Ingen</t>
        </is>
      </c>
      <c r="I15" s="63" t="n">
        <v>0</v>
      </c>
      <c r="J15" s="59" t="n"/>
      <c r="K15" s="64">
        <f>IFERROR(VLOOKUP(C15,Priser!$A:$B,2,0)+IF(E15="Liten (-10 kr)",-10,IF(E15="Stor (+10 kr)",10,0))+IF(G15="Ja (+25 kr)",25,0)+IF(H15="Läsk (+20 kr)",20,IF(H15="Lemonad (+30 kr)",30,0)),"")</f>
        <v/>
      </c>
      <c r="L15" s="65">
        <f>IF(I15&gt;0,K15*I15,"")</f>
        <v/>
      </c>
    </row>
    <row r="16" ht="21.75" customHeight="1" s="48">
      <c r="B16" s="66" t="n"/>
      <c r="C16" s="67" t="n"/>
      <c r="D16" s="68">
        <f>IFERROR(VLOOKUP(C16,Priser!$A:$C,3,0),"")</f>
        <v/>
      </c>
      <c r="E16" s="69" t="inlineStr">
        <is>
          <t>Mellan</t>
        </is>
      </c>
      <c r="F16" s="69" t="inlineStr">
        <is>
          <t>Mellan</t>
        </is>
      </c>
      <c r="G16" s="69" t="inlineStr">
        <is>
          <t>Nej</t>
        </is>
      </c>
      <c r="H16" s="69" t="inlineStr">
        <is>
          <t>Ingen</t>
        </is>
      </c>
      <c r="I16" s="63" t="n">
        <v>0</v>
      </c>
      <c r="J16" s="66" t="n"/>
      <c r="K16" s="70">
        <f>IFERROR(VLOOKUP(C16,Priser!$A:$B,2,0)+IF(E16="Liten (-10 kr)",-10,IF(E16="Stor (+10 kr)",10,0))+IF(G16="Ja (+25 kr)",25,0)+IF(H16="Läsk (+20 kr)",20,IF(H16="Lemonad (+30 kr)",30,0)),"")</f>
        <v/>
      </c>
      <c r="L16" s="71">
        <f>IF(I16&gt;0,K16*I16,"")</f>
        <v/>
      </c>
    </row>
    <row r="17" ht="21.75" customHeight="1" s="48">
      <c r="B17" s="59" t="n"/>
      <c r="C17" s="60" t="n"/>
      <c r="D17" s="61">
        <f>IFERROR(VLOOKUP(C17,Priser!$A:$C,3,0),"")</f>
        <v/>
      </c>
      <c r="E17" s="62" t="inlineStr">
        <is>
          <t>Mellan</t>
        </is>
      </c>
      <c r="F17" s="62" t="inlineStr">
        <is>
          <t>Mellan</t>
        </is>
      </c>
      <c r="G17" s="62" t="inlineStr">
        <is>
          <t>Nej</t>
        </is>
      </c>
      <c r="H17" s="62" t="inlineStr">
        <is>
          <t>Ingen</t>
        </is>
      </c>
      <c r="I17" s="63" t="n">
        <v>0</v>
      </c>
      <c r="J17" s="59" t="n"/>
      <c r="K17" s="64">
        <f>IFERROR(VLOOKUP(C17,Priser!$A:$B,2,0)+IF(E17="Liten (-10 kr)",-10,IF(E17="Stor (+10 kr)",10,0))+IF(G17="Ja (+25 kr)",25,0)+IF(H17="Läsk (+20 kr)",20,IF(H17="Lemonad (+30 kr)",30,0)),"")</f>
        <v/>
      </c>
      <c r="L17" s="65">
        <f>IF(I17&gt;0,K17*I17,"")</f>
        <v/>
      </c>
    </row>
    <row r="18" ht="21.75" customHeight="1" s="48">
      <c r="B18" s="66" t="n"/>
      <c r="C18" s="67" t="n"/>
      <c r="D18" s="68">
        <f>IFERROR(VLOOKUP(C18,Priser!$A:$C,3,0),"")</f>
        <v/>
      </c>
      <c r="E18" s="69" t="inlineStr">
        <is>
          <t>Mellan</t>
        </is>
      </c>
      <c r="F18" s="69" t="inlineStr">
        <is>
          <t>Mellan</t>
        </is>
      </c>
      <c r="G18" s="69" t="inlineStr">
        <is>
          <t>Nej</t>
        </is>
      </c>
      <c r="H18" s="69" t="inlineStr">
        <is>
          <t>Ingen</t>
        </is>
      </c>
      <c r="I18" s="63" t="n">
        <v>0</v>
      </c>
      <c r="J18" s="66" t="n"/>
      <c r="K18" s="70">
        <f>IFERROR(VLOOKUP(C18,Priser!$A:$B,2,0)+IF(E18="Liten (-10 kr)",-10,IF(E18="Stor (+10 kr)",10,0))+IF(G18="Ja (+25 kr)",25,0)+IF(H18="Läsk (+20 kr)",20,IF(H18="Lemonad (+30 kr)",30,0)),"")</f>
        <v/>
      </c>
      <c r="L18" s="71">
        <f>IF(I18&gt;0,K18*I18,"")</f>
        <v/>
      </c>
    </row>
    <row r="19" ht="21.75" customHeight="1" s="48">
      <c r="B19" s="59" t="n"/>
      <c r="C19" s="60" t="n"/>
      <c r="D19" s="61">
        <f>IFERROR(VLOOKUP(C19,Priser!$A:$C,3,0),"")</f>
        <v/>
      </c>
      <c r="E19" s="62" t="inlineStr">
        <is>
          <t>Mellan</t>
        </is>
      </c>
      <c r="F19" s="62" t="inlineStr">
        <is>
          <t>Mellan</t>
        </is>
      </c>
      <c r="G19" s="62" t="inlineStr">
        <is>
          <t>Nej</t>
        </is>
      </c>
      <c r="H19" s="62" t="inlineStr">
        <is>
          <t>Ingen</t>
        </is>
      </c>
      <c r="I19" s="63" t="n">
        <v>0</v>
      </c>
      <c r="J19" s="59" t="n"/>
      <c r="K19" s="64">
        <f>IFERROR(VLOOKUP(C19,Priser!$A:$B,2,0)+IF(E19="Liten (-10 kr)",-10,IF(E19="Stor (+10 kr)",10,0))+IF(G19="Ja (+25 kr)",25,0)+IF(H19="Läsk (+20 kr)",20,IF(H19="Lemonad (+30 kr)",30,0)),"")</f>
        <v/>
      </c>
      <c r="L19" s="65">
        <f>IF(I19&gt;0,K19*I19,"")</f>
        <v/>
      </c>
    </row>
    <row r="20" ht="21.75" customHeight="1" s="48">
      <c r="B20" s="66" t="n"/>
      <c r="C20" s="67" t="n"/>
      <c r="D20" s="68">
        <f>IFERROR(VLOOKUP(C20,Priser!$A:$C,3,0),"")</f>
        <v/>
      </c>
      <c r="E20" s="69" t="inlineStr">
        <is>
          <t>Mellan</t>
        </is>
      </c>
      <c r="F20" s="69" t="inlineStr">
        <is>
          <t>Mellan</t>
        </is>
      </c>
      <c r="G20" s="69" t="inlineStr">
        <is>
          <t>Nej</t>
        </is>
      </c>
      <c r="H20" s="69" t="inlineStr">
        <is>
          <t>Ingen</t>
        </is>
      </c>
      <c r="I20" s="63" t="n">
        <v>0</v>
      </c>
      <c r="J20" s="66" t="n"/>
      <c r="K20" s="70">
        <f>IFERROR(VLOOKUP(C20,Priser!$A:$B,2,0)+IF(E20="Liten (-10 kr)",-10,IF(E20="Stor (+10 kr)",10,0))+IF(G20="Ja (+25 kr)",25,0)+IF(H20="Läsk (+20 kr)",20,IF(H20="Lemonad (+30 kr)",30,0)),"")</f>
        <v/>
      </c>
      <c r="L20" s="71">
        <f>IF(I20&gt;0,K20*I20,"")</f>
        <v/>
      </c>
    </row>
    <row r="21" ht="21.75" customHeight="1" s="48">
      <c r="B21" s="59" t="n"/>
      <c r="C21" s="60" t="n"/>
      <c r="D21" s="61">
        <f>IFERROR(VLOOKUP(C21,Priser!$A:$C,3,0),"")</f>
        <v/>
      </c>
      <c r="E21" s="62" t="inlineStr">
        <is>
          <t>Mellan</t>
        </is>
      </c>
      <c r="F21" s="62" t="inlineStr">
        <is>
          <t>Mellan</t>
        </is>
      </c>
      <c r="G21" s="62" t="inlineStr">
        <is>
          <t>Nej</t>
        </is>
      </c>
      <c r="H21" s="62" t="inlineStr">
        <is>
          <t>Ingen</t>
        </is>
      </c>
      <c r="I21" s="63" t="n">
        <v>0</v>
      </c>
      <c r="J21" s="59" t="n"/>
      <c r="K21" s="64">
        <f>IFERROR(VLOOKUP(C21,Priser!$A:$B,2,0)+IF(E21="Liten (-10 kr)",-10,IF(E21="Stor (+10 kr)",10,0))+IF(G21="Ja (+25 kr)",25,0)+IF(H21="Läsk (+20 kr)",20,IF(H21="Lemonad (+30 kr)",30,0)),"")</f>
        <v/>
      </c>
      <c r="L21" s="65">
        <f>IF(I21&gt;0,K21*I21,"")</f>
        <v/>
      </c>
    </row>
    <row r="22" ht="21.75" customHeight="1" s="48">
      <c r="B22" s="66" t="n"/>
      <c r="C22" s="67" t="n"/>
      <c r="D22" s="68">
        <f>IFERROR(VLOOKUP(C22,Priser!$A:$C,3,0),"")</f>
        <v/>
      </c>
      <c r="E22" s="69" t="inlineStr">
        <is>
          <t>Mellan</t>
        </is>
      </c>
      <c r="F22" s="69" t="inlineStr">
        <is>
          <t>Mellan</t>
        </is>
      </c>
      <c r="G22" s="69" t="inlineStr">
        <is>
          <t>Nej</t>
        </is>
      </c>
      <c r="H22" s="69" t="inlineStr">
        <is>
          <t>Ingen</t>
        </is>
      </c>
      <c r="I22" s="63" t="n">
        <v>0</v>
      </c>
      <c r="J22" s="66" t="n"/>
      <c r="K22" s="70">
        <f>IFERROR(VLOOKUP(C22,Priser!$A:$B,2,0)+IF(E22="Liten (-10 kr)",-10,IF(E22="Stor (+10 kr)",10,0))+IF(G22="Ja (+25 kr)",25,0)+IF(H22="Läsk (+20 kr)",20,IF(H22="Lemonad (+30 kr)",30,0)),"")</f>
        <v/>
      </c>
      <c r="L22" s="71">
        <f>IF(I22&gt;0,K22*I22,"")</f>
        <v/>
      </c>
    </row>
    <row r="23" ht="21.75" customHeight="1" s="48">
      <c r="B23" s="59" t="n"/>
      <c r="C23" s="60" t="n"/>
      <c r="D23" s="61">
        <f>IFERROR(VLOOKUP(C23,Priser!$A:$C,3,0),"")</f>
        <v/>
      </c>
      <c r="E23" s="62" t="inlineStr">
        <is>
          <t>Mellan</t>
        </is>
      </c>
      <c r="F23" s="62" t="inlineStr">
        <is>
          <t>Mellan</t>
        </is>
      </c>
      <c r="G23" s="62" t="inlineStr">
        <is>
          <t>Nej</t>
        </is>
      </c>
      <c r="H23" s="62" t="inlineStr">
        <is>
          <t>Ingen</t>
        </is>
      </c>
      <c r="I23" s="63" t="n">
        <v>0</v>
      </c>
      <c r="J23" s="59" t="n"/>
      <c r="K23" s="64">
        <f>IFERROR(VLOOKUP(C23,Priser!$A:$B,2,0)+IF(E23="Liten (-10 kr)",-10,IF(E23="Stor (+10 kr)",10,0))+IF(G23="Ja (+25 kr)",25,0)+IF(H23="Läsk (+20 kr)",20,IF(H23="Lemonad (+30 kr)",30,0)),"")</f>
        <v/>
      </c>
      <c r="L23" s="65">
        <f>IF(I23&gt;0,K23*I23,"")</f>
        <v/>
      </c>
    </row>
    <row r="24" ht="21.75" customHeight="1" s="48">
      <c r="B24" s="66" t="n"/>
      <c r="C24" s="67" t="n"/>
      <c r="D24" s="68">
        <f>IFERROR(VLOOKUP(C24,Priser!$A:$C,3,0),"")</f>
        <v/>
      </c>
      <c r="E24" s="69" t="inlineStr">
        <is>
          <t>Mellan</t>
        </is>
      </c>
      <c r="F24" s="69" t="inlineStr">
        <is>
          <t>Mellan</t>
        </is>
      </c>
      <c r="G24" s="69" t="inlineStr">
        <is>
          <t>Nej</t>
        </is>
      </c>
      <c r="H24" s="69" t="inlineStr">
        <is>
          <t>Ingen</t>
        </is>
      </c>
      <c r="I24" s="63" t="n">
        <v>0</v>
      </c>
      <c r="J24" s="66" t="n"/>
      <c r="K24" s="70">
        <f>IFERROR(VLOOKUP(C24,Priser!$A:$B,2,0)+IF(E24="Liten (-10 kr)",-10,IF(E24="Stor (+10 kr)",10,0))+IF(G24="Ja (+25 kr)",25,0)+IF(H24="Läsk (+20 kr)",20,IF(H24="Lemonad (+30 kr)",30,0)),"")</f>
        <v/>
      </c>
      <c r="L24" s="71">
        <f>IF(I24&gt;0,K24*I24,"")</f>
        <v/>
      </c>
    </row>
    <row r="25" ht="21.75" customHeight="1" s="48">
      <c r="B25" s="59" t="n"/>
      <c r="C25" s="60" t="n"/>
      <c r="D25" s="61">
        <f>IFERROR(VLOOKUP(C25,Priser!$A:$C,3,0),"")</f>
        <v/>
      </c>
      <c r="E25" s="62" t="inlineStr">
        <is>
          <t>Mellan</t>
        </is>
      </c>
      <c r="F25" s="62" t="inlineStr">
        <is>
          <t>Mellan</t>
        </is>
      </c>
      <c r="G25" s="62" t="inlineStr">
        <is>
          <t>Nej</t>
        </is>
      </c>
      <c r="H25" s="62" t="inlineStr">
        <is>
          <t>Ingen</t>
        </is>
      </c>
      <c r="I25" s="63" t="n">
        <v>0</v>
      </c>
      <c r="J25" s="59" t="n"/>
      <c r="K25" s="64">
        <f>IFERROR(VLOOKUP(C25,Priser!$A:$B,2,0)+IF(E25="Liten (-10 kr)",-10,IF(E25="Stor (+10 kr)",10,0))+IF(G25="Ja (+25 kr)",25,0)+IF(H25="Läsk (+20 kr)",20,IF(H25="Lemonad (+30 kr)",30,0)),"")</f>
        <v/>
      </c>
      <c r="L25" s="65">
        <f>IF(I25&gt;0,K25*I25,"")</f>
        <v/>
      </c>
    </row>
    <row r="26" ht="21.75" customHeight="1" s="48">
      <c r="B26" s="66" t="n"/>
      <c r="C26" s="67" t="n"/>
      <c r="D26" s="68">
        <f>IFERROR(VLOOKUP(C26,Priser!$A:$C,3,0),"")</f>
        <v/>
      </c>
      <c r="E26" s="69" t="inlineStr">
        <is>
          <t>Mellan</t>
        </is>
      </c>
      <c r="F26" s="69" t="inlineStr">
        <is>
          <t>Mellan</t>
        </is>
      </c>
      <c r="G26" s="69" t="inlineStr">
        <is>
          <t>Nej</t>
        </is>
      </c>
      <c r="H26" s="69" t="inlineStr">
        <is>
          <t>Ingen</t>
        </is>
      </c>
      <c r="I26" s="63" t="n">
        <v>0</v>
      </c>
      <c r="J26" s="66" t="n"/>
      <c r="K26" s="70">
        <f>IFERROR(VLOOKUP(C26,Priser!$A:$B,2,0)+IF(E26="Liten (-10 kr)",-10,IF(E26="Stor (+10 kr)",10,0))+IF(G26="Ja (+25 kr)",25,0)+IF(H26="Läsk (+20 kr)",20,IF(H26="Lemonad (+30 kr)",30,0)),"")</f>
        <v/>
      </c>
      <c r="L26" s="71">
        <f>IF(I26&gt;0,K26*I26,"")</f>
        <v/>
      </c>
    </row>
    <row r="27" ht="21.75" customHeight="1" s="48">
      <c r="B27" s="59" t="n"/>
      <c r="C27" s="60" t="n"/>
      <c r="D27" s="61">
        <f>IFERROR(VLOOKUP(C27,Priser!$A:$C,3,0),"")</f>
        <v/>
      </c>
      <c r="E27" s="62" t="inlineStr">
        <is>
          <t>Mellan</t>
        </is>
      </c>
      <c r="F27" s="62" t="inlineStr">
        <is>
          <t>Mellan</t>
        </is>
      </c>
      <c r="G27" s="62" t="inlineStr">
        <is>
          <t>Nej</t>
        </is>
      </c>
      <c r="H27" s="62" t="inlineStr">
        <is>
          <t>Ingen</t>
        </is>
      </c>
      <c r="I27" s="63" t="n">
        <v>0</v>
      </c>
      <c r="J27" s="59" t="n"/>
      <c r="K27" s="64">
        <f>IFERROR(VLOOKUP(C27,Priser!$A:$B,2,0)+IF(E27="Liten (-10 kr)",-10,IF(E27="Stor (+10 kr)",10,0))+IF(G27="Ja (+25 kr)",25,0)+IF(H27="Läsk (+20 kr)",20,IF(H27="Lemonad (+30 kr)",30,0)),"")</f>
        <v/>
      </c>
      <c r="L27" s="65">
        <f>IF(I27&gt;0,K27*I27,"")</f>
        <v/>
      </c>
    </row>
    <row r="28" ht="21.75" customHeight="1" s="48">
      <c r="B28" s="66" t="n"/>
      <c r="C28" s="67" t="n"/>
      <c r="D28" s="68">
        <f>IFERROR(VLOOKUP(C28,Priser!$A:$C,3,0),"")</f>
        <v/>
      </c>
      <c r="E28" s="69" t="inlineStr">
        <is>
          <t>Mellan</t>
        </is>
      </c>
      <c r="F28" s="69" t="inlineStr">
        <is>
          <t>Mellan</t>
        </is>
      </c>
      <c r="G28" s="69" t="inlineStr">
        <is>
          <t>Nej</t>
        </is>
      </c>
      <c r="H28" s="69" t="inlineStr">
        <is>
          <t>Ingen</t>
        </is>
      </c>
      <c r="I28" s="63" t="n">
        <v>0</v>
      </c>
      <c r="J28" s="66" t="n"/>
      <c r="K28" s="70">
        <f>IFERROR(VLOOKUP(C28,Priser!$A:$B,2,0)+IF(E28="Liten (-10 kr)",-10,IF(E28="Stor (+10 kr)",10,0))+IF(G28="Ja (+25 kr)",25,0)+IF(H28="Läsk (+20 kr)",20,IF(H28="Lemonad (+30 kr)",30,0)),"")</f>
        <v/>
      </c>
      <c r="L28" s="71">
        <f>IF(I28&gt;0,K28*I28,"")</f>
        <v/>
      </c>
    </row>
    <row r="29" ht="21.75" customHeight="1" s="48">
      <c r="B29" s="59" t="n"/>
      <c r="C29" s="60" t="n"/>
      <c r="D29" s="61">
        <f>IFERROR(VLOOKUP(C29,Priser!$A:$C,3,0),"")</f>
        <v/>
      </c>
      <c r="E29" s="62" t="inlineStr">
        <is>
          <t>Mellan</t>
        </is>
      </c>
      <c r="F29" s="62" t="inlineStr">
        <is>
          <t>Mellan</t>
        </is>
      </c>
      <c r="G29" s="62" t="inlineStr">
        <is>
          <t>Nej</t>
        </is>
      </c>
      <c r="H29" s="62" t="inlineStr">
        <is>
          <t>Ingen</t>
        </is>
      </c>
      <c r="I29" s="63" t="n">
        <v>0</v>
      </c>
      <c r="J29" s="59" t="n"/>
      <c r="K29" s="64">
        <f>IFERROR(VLOOKUP(C29,Priser!$A:$B,2,0)+IF(E29="Liten (-10 kr)",-10,IF(E29="Stor (+10 kr)",10,0))+IF(G29="Ja (+25 kr)",25,0)+IF(H29="Läsk (+20 kr)",20,IF(H29="Lemonad (+30 kr)",30,0)),"")</f>
        <v/>
      </c>
      <c r="L29" s="65">
        <f>IF(I29&gt;0,K29*I29,"")</f>
        <v/>
      </c>
    </row>
    <row r="30" ht="21.75" customHeight="1" s="48">
      <c r="B30" s="66" t="n"/>
      <c r="C30" s="67" t="n"/>
      <c r="D30" s="68">
        <f>IFERROR(VLOOKUP(C30,Priser!$A:$C,3,0),"")</f>
        <v/>
      </c>
      <c r="E30" s="69" t="inlineStr">
        <is>
          <t>Mellan</t>
        </is>
      </c>
      <c r="F30" s="69" t="inlineStr">
        <is>
          <t>Mellan</t>
        </is>
      </c>
      <c r="G30" s="69" t="inlineStr">
        <is>
          <t>Nej</t>
        </is>
      </c>
      <c r="H30" s="69" t="inlineStr">
        <is>
          <t>Ingen</t>
        </is>
      </c>
      <c r="I30" s="63" t="n">
        <v>0</v>
      </c>
      <c r="J30" s="66" t="n"/>
      <c r="K30" s="70">
        <f>IFERROR(VLOOKUP(C30,Priser!$A:$B,2,0)+IF(E30="Liten (-10 kr)",-10,IF(E30="Stor (+10 kr)",10,0))+IF(G30="Ja (+25 kr)",25,0)+IF(H30="Läsk (+20 kr)",20,IF(H30="Lemonad (+30 kr)",30,0)),"")</f>
        <v/>
      </c>
      <c r="L30" s="71">
        <f>IF(I30&gt;0,K30*I30,"")</f>
        <v/>
      </c>
    </row>
    <row r="31" ht="21.75" customHeight="1" s="48">
      <c r="B31" s="59" t="n"/>
      <c r="C31" s="60" t="n"/>
      <c r="D31" s="61">
        <f>IFERROR(VLOOKUP(C31,Priser!$A:$C,3,0),"")</f>
        <v/>
      </c>
      <c r="E31" s="62" t="inlineStr">
        <is>
          <t>Mellan</t>
        </is>
      </c>
      <c r="F31" s="62" t="inlineStr">
        <is>
          <t>Mellan</t>
        </is>
      </c>
      <c r="G31" s="62" t="inlineStr">
        <is>
          <t>Nej</t>
        </is>
      </c>
      <c r="H31" s="62" t="inlineStr">
        <is>
          <t>Ingen</t>
        </is>
      </c>
      <c r="I31" s="63" t="n">
        <v>0</v>
      </c>
      <c r="J31" s="59" t="n"/>
      <c r="K31" s="64">
        <f>IFERROR(VLOOKUP(C31,Priser!$A:$B,2,0)+IF(E31="Liten (-10 kr)",-10,IF(E31="Stor (+10 kr)",10,0))+IF(G31="Ja (+25 kr)",25,0)+IF(H31="Läsk (+20 kr)",20,IF(H31="Lemonad (+30 kr)",30,0)),"")</f>
        <v/>
      </c>
      <c r="L31" s="65">
        <f>IF(I31&gt;0,K31*I31,"")</f>
        <v/>
      </c>
    </row>
    <row r="32" ht="21.75" customHeight="1" s="48">
      <c r="B32" s="66" t="n"/>
      <c r="C32" s="67" t="n"/>
      <c r="D32" s="68">
        <f>IFERROR(VLOOKUP(C32,Priser!$A:$C,3,0),"")</f>
        <v/>
      </c>
      <c r="E32" s="69" t="inlineStr">
        <is>
          <t>Mellan</t>
        </is>
      </c>
      <c r="F32" s="69" t="inlineStr">
        <is>
          <t>Mellan</t>
        </is>
      </c>
      <c r="G32" s="69" t="inlineStr">
        <is>
          <t>Nej</t>
        </is>
      </c>
      <c r="H32" s="69" t="inlineStr">
        <is>
          <t>Ingen</t>
        </is>
      </c>
      <c r="I32" s="63" t="n">
        <v>0</v>
      </c>
      <c r="J32" s="66" t="n"/>
      <c r="K32" s="70">
        <f>IFERROR(VLOOKUP(C32,Priser!$A:$B,2,0)+IF(E32="Liten (-10 kr)",-10,IF(E32="Stor (+10 kr)",10,0))+IF(G32="Ja (+25 kr)",25,0)+IF(H32="Läsk (+20 kr)",20,IF(H32="Lemonad (+30 kr)",30,0)),"")</f>
        <v/>
      </c>
      <c r="L32" s="71">
        <f>IF(I32&gt;0,K32*I32,"")</f>
        <v/>
      </c>
    </row>
    <row r="33" ht="21.75" customHeight="1" s="48">
      <c r="B33" s="59" t="n"/>
      <c r="C33" s="60" t="n"/>
      <c r="D33" s="61">
        <f>IFERROR(VLOOKUP(C33,Priser!$A:$C,3,0),"")</f>
        <v/>
      </c>
      <c r="E33" s="62" t="inlineStr">
        <is>
          <t>Mellan</t>
        </is>
      </c>
      <c r="F33" s="62" t="inlineStr">
        <is>
          <t>Mellan</t>
        </is>
      </c>
      <c r="G33" s="62" t="inlineStr">
        <is>
          <t>Nej</t>
        </is>
      </c>
      <c r="H33" s="62" t="inlineStr">
        <is>
          <t>Ingen</t>
        </is>
      </c>
      <c r="I33" s="63" t="n">
        <v>0</v>
      </c>
      <c r="J33" s="59" t="n"/>
      <c r="K33" s="64">
        <f>IFERROR(VLOOKUP(C33,Priser!$A:$B,2,0)+IF(E33="Liten (-10 kr)",-10,IF(E33="Stor (+10 kr)",10,0))+IF(G33="Ja (+25 kr)",25,0)+IF(H33="Läsk (+20 kr)",20,IF(H33="Lemonad (+30 kr)",30,0)),"")</f>
        <v/>
      </c>
      <c r="L33" s="65">
        <f>IF(I33&gt;0,K33*I33,"")</f>
        <v/>
      </c>
    </row>
    <row r="34" ht="21.75" customHeight="1" s="48">
      <c r="B34" s="66" t="n"/>
      <c r="C34" s="67" t="n"/>
      <c r="D34" s="68">
        <f>IFERROR(VLOOKUP(C34,Priser!$A:$C,3,0),"")</f>
        <v/>
      </c>
      <c r="E34" s="69" t="inlineStr">
        <is>
          <t>Mellan</t>
        </is>
      </c>
      <c r="F34" s="69" t="inlineStr">
        <is>
          <t>Mellan</t>
        </is>
      </c>
      <c r="G34" s="69" t="inlineStr">
        <is>
          <t>Nej</t>
        </is>
      </c>
      <c r="H34" s="69" t="inlineStr">
        <is>
          <t>Ingen</t>
        </is>
      </c>
      <c r="I34" s="63" t="n">
        <v>0</v>
      </c>
      <c r="J34" s="66" t="n"/>
      <c r="K34" s="70">
        <f>IFERROR(VLOOKUP(C34,Priser!$A:$B,2,0)+IF(E34="Liten (-10 kr)",-10,IF(E34="Stor (+10 kr)",10,0))+IF(G34="Ja (+25 kr)",25,0)+IF(H34="Läsk (+20 kr)",20,IF(H34="Lemonad (+30 kr)",30,0)),"")</f>
        <v/>
      </c>
      <c r="L34" s="71">
        <f>IF(I34&gt;0,K34*I34,"")</f>
        <v/>
      </c>
    </row>
    <row r="35" ht="21.75" customHeight="1" s="48">
      <c r="B35" s="59" t="n"/>
      <c r="C35" s="60" t="n"/>
      <c r="D35" s="61">
        <f>IFERROR(VLOOKUP(C35,Priser!$A:$C,3,0),"")</f>
        <v/>
      </c>
      <c r="E35" s="62" t="inlineStr">
        <is>
          <t>Mellan</t>
        </is>
      </c>
      <c r="F35" s="62" t="inlineStr">
        <is>
          <t>Mellan</t>
        </is>
      </c>
      <c r="G35" s="62" t="inlineStr">
        <is>
          <t>Nej</t>
        </is>
      </c>
      <c r="H35" s="62" t="inlineStr">
        <is>
          <t>Ingen</t>
        </is>
      </c>
      <c r="I35" s="63" t="n">
        <v>0</v>
      </c>
      <c r="J35" s="59" t="n"/>
      <c r="K35" s="64">
        <f>IFERROR(VLOOKUP(C35,Priser!$A:$B,2,0)+IF(E35="Liten (-10 kr)",-10,IF(E35="Stor (+10 kr)",10,0))+IF(G35="Ja (+25 kr)",25,0)+IF(H35="Läsk (+20 kr)",20,IF(H35="Lemonad (+30 kr)",30,0)),"")</f>
        <v/>
      </c>
      <c r="L35" s="65">
        <f>IF(I35&gt;0,K35*I35,"")</f>
        <v/>
      </c>
    </row>
    <row r="36" ht="21.75" customHeight="1" s="48">
      <c r="B36" s="66" t="n"/>
      <c r="C36" s="67" t="n"/>
      <c r="D36" s="68">
        <f>IFERROR(VLOOKUP(C36,Priser!$A:$C,3,0),"")</f>
        <v/>
      </c>
      <c r="E36" s="69" t="inlineStr">
        <is>
          <t>Mellan</t>
        </is>
      </c>
      <c r="F36" s="69" t="inlineStr">
        <is>
          <t>Mellan</t>
        </is>
      </c>
      <c r="G36" s="69" t="inlineStr">
        <is>
          <t>Nej</t>
        </is>
      </c>
      <c r="H36" s="69" t="inlineStr">
        <is>
          <t>Ingen</t>
        </is>
      </c>
      <c r="I36" s="63" t="n">
        <v>0</v>
      </c>
      <c r="J36" s="66" t="n"/>
      <c r="K36" s="70">
        <f>IFERROR(VLOOKUP(C36,Priser!$A:$B,2,0)+IF(E36="Liten (-10 kr)",-10,IF(E36="Stor (+10 kr)",10,0))+IF(G36="Ja (+25 kr)",25,0)+IF(H36="Läsk (+20 kr)",20,IF(H36="Lemonad (+30 kr)",30,0)),"")</f>
        <v/>
      </c>
      <c r="L36" s="71">
        <f>IF(I36&gt;0,K36*I36,"")</f>
        <v/>
      </c>
    </row>
    <row r="37" ht="21.75" customHeight="1" s="48">
      <c r="B37" s="59" t="n"/>
      <c r="C37" s="60" t="n"/>
      <c r="D37" s="61">
        <f>IFERROR(VLOOKUP(C37,Priser!$A:$C,3,0),"")</f>
        <v/>
      </c>
      <c r="E37" s="62" t="inlineStr">
        <is>
          <t>Mellan</t>
        </is>
      </c>
      <c r="F37" s="62" t="inlineStr">
        <is>
          <t>Mellan</t>
        </is>
      </c>
      <c r="G37" s="62" t="inlineStr">
        <is>
          <t>Nej</t>
        </is>
      </c>
      <c r="H37" s="62" t="inlineStr">
        <is>
          <t>Ingen</t>
        </is>
      </c>
      <c r="I37" s="63" t="n">
        <v>0</v>
      </c>
      <c r="J37" s="59" t="n"/>
      <c r="K37" s="64">
        <f>IFERROR(VLOOKUP(C37,Priser!$A:$B,2,0)+IF(E37="Liten (-10 kr)",-10,IF(E37="Stor (+10 kr)",10,0))+IF(G37="Ja (+25 kr)",25,0)+IF(H37="Läsk (+20 kr)",20,IF(H37="Lemonad (+30 kr)",30,0)),"")</f>
        <v/>
      </c>
      <c r="L37" s="65">
        <f>IF(I37&gt;0,K37*I37,"")</f>
        <v/>
      </c>
    </row>
    <row r="38" ht="21.75" customHeight="1" s="48">
      <c r="B38" s="66" t="n"/>
      <c r="C38" s="67" t="n"/>
      <c r="D38" s="68">
        <f>IFERROR(VLOOKUP(C38,Priser!$A:$C,3,0),"")</f>
        <v/>
      </c>
      <c r="E38" s="69" t="inlineStr">
        <is>
          <t>Mellan</t>
        </is>
      </c>
      <c r="F38" s="69" t="inlineStr">
        <is>
          <t>Mellan</t>
        </is>
      </c>
      <c r="G38" s="69" t="inlineStr">
        <is>
          <t>Nej</t>
        </is>
      </c>
      <c r="H38" s="69" t="inlineStr">
        <is>
          <t>Ingen</t>
        </is>
      </c>
      <c r="I38" s="63" t="n">
        <v>0</v>
      </c>
      <c r="J38" s="66" t="n"/>
      <c r="K38" s="70">
        <f>IFERROR(VLOOKUP(C38,Priser!$A:$B,2,0)+IF(E38="Liten (-10 kr)",-10,IF(E38="Stor (+10 kr)",10,0))+IF(G38="Ja (+25 kr)",25,0)+IF(H38="Läsk (+20 kr)",20,IF(H38="Lemonad (+30 kr)",30,0)),"")</f>
        <v/>
      </c>
      <c r="L38" s="71">
        <f>IF(I38&gt;0,K38*I38,"")</f>
        <v/>
      </c>
    </row>
    <row r="39" ht="21.75" customHeight="1" s="48">
      <c r="B39" s="59" t="n"/>
      <c r="C39" s="60" t="n"/>
      <c r="D39" s="61">
        <f>IFERROR(VLOOKUP(C39,Priser!$A:$C,3,0),"")</f>
        <v/>
      </c>
      <c r="E39" s="62" t="inlineStr">
        <is>
          <t>Mellan</t>
        </is>
      </c>
      <c r="F39" s="62" t="inlineStr">
        <is>
          <t>Mellan</t>
        </is>
      </c>
      <c r="G39" s="62" t="inlineStr">
        <is>
          <t>Nej</t>
        </is>
      </c>
      <c r="H39" s="62" t="inlineStr">
        <is>
          <t>Ingen</t>
        </is>
      </c>
      <c r="I39" s="63" t="n">
        <v>0</v>
      </c>
      <c r="J39" s="59" t="n"/>
      <c r="K39" s="64">
        <f>IFERROR(VLOOKUP(C39,Priser!$A:$B,2,0)+IF(E39="Liten (-10 kr)",-10,IF(E39="Stor (+10 kr)",10,0))+IF(G39="Ja (+25 kr)",25,0)+IF(H39="Läsk (+20 kr)",20,IF(H39="Lemonad (+30 kr)",30,0)),"")</f>
        <v/>
      </c>
      <c r="L39" s="65">
        <f>IF(I39&gt;0,K39*I39,"")</f>
        <v/>
      </c>
    </row>
    <row r="40" ht="21.75" customHeight="1" s="48">
      <c r="B40" s="66" t="n"/>
      <c r="C40" s="67" t="n"/>
      <c r="D40" s="68">
        <f>IFERROR(VLOOKUP(C40,Priser!$A:$C,3,0),"")</f>
        <v/>
      </c>
      <c r="E40" s="69" t="inlineStr">
        <is>
          <t>Mellan</t>
        </is>
      </c>
      <c r="F40" s="69" t="inlineStr">
        <is>
          <t>Mellan</t>
        </is>
      </c>
      <c r="G40" s="69" t="inlineStr">
        <is>
          <t>Nej</t>
        </is>
      </c>
      <c r="H40" s="69" t="inlineStr">
        <is>
          <t>Ingen</t>
        </is>
      </c>
      <c r="I40" s="63" t="n">
        <v>0</v>
      </c>
      <c r="J40" s="66" t="n"/>
      <c r="K40" s="70">
        <f>IFERROR(VLOOKUP(C40,Priser!$A:$B,2,0)+IF(E40="Liten (-10 kr)",-10,IF(E40="Stor (+10 kr)",10,0))+IF(G40="Ja (+25 kr)",25,0)+IF(H40="Läsk (+20 kr)",20,IF(H40="Lemonad (+30 kr)",30,0)),"")</f>
        <v/>
      </c>
      <c r="L40" s="71">
        <f>IF(I40&gt;0,K40*I40,"")</f>
        <v/>
      </c>
    </row>
    <row r="41" ht="7.5" customHeight="1" s="48"/>
    <row r="42" ht="24" customHeight="1" s="48">
      <c r="B42" s="72" t="inlineStr">
        <is>
          <t>Totalt antal portioner</t>
        </is>
      </c>
      <c r="C42" s="47" t="n"/>
      <c r="I42" s="73">
        <f>SUM(I11:I40)</f>
        <v/>
      </c>
    </row>
    <row r="43" ht="24" customHeight="1" s="48">
      <c r="B43" s="72" t="inlineStr">
        <is>
          <t>Delsumma ex. moms</t>
        </is>
      </c>
      <c r="C43" s="47" t="n"/>
      <c r="L43" s="74">
        <f>SUM(L11:L40)</f>
        <v/>
      </c>
    </row>
    <row r="44" ht="27.75" customHeight="1" s="48">
      <c r="B44" s="75" t="inlineStr">
        <is>
          <t>TOTALT inkl. 6% moms</t>
        </is>
      </c>
      <c r="L44" s="76">
        <f>L43*1.06</f>
        <v/>
      </c>
    </row>
    <row r="46" ht="24" customHeight="1" s="48">
      <c r="B46" s="77" t="inlineStr">
        <is>
          <t>⚠️  Minsta beställning: 10 portioner  ·  Beställ senast dagen innan kl 10:00  ·  johan@johanandfriends.com</t>
        </is>
      </c>
    </row>
  </sheetData>
  <mergeCells count="13">
    <mergeCell ref="B4:F4"/>
    <mergeCell ref="B46:K46"/>
    <mergeCell ref="C43:J43"/>
    <mergeCell ref="C42:G42"/>
    <mergeCell ref="C6:F6"/>
    <mergeCell ref="H6:K6"/>
    <mergeCell ref="C7:F7"/>
    <mergeCell ref="H7:K7"/>
    <mergeCell ref="B2:K2"/>
    <mergeCell ref="C5:F5"/>
    <mergeCell ref="B44:J44"/>
    <mergeCell ref="G4:K4"/>
    <mergeCell ref="H5:K5"/>
  </mergeCells>
  <dataValidations count="5">
    <dataValidation sqref="E11:E40" showDropDown="0" showInputMessage="0" showErrorMessage="0" allowBlank="0" type="list" errorStyle="stop" operator="between">
      <formula1>"Liten (-10 kr),Mellan,Stor (+10 kr)"</formula1>
      <formula2>0</formula2>
    </dataValidation>
    <dataValidation sqref="F11:F40" showDropDown="0" showInputMessage="0" showErrorMessage="0" allowBlank="0" type="list" errorStyle="stop" operator="between">
      <formula1>"Mild,Mellan,Stark"</formula1>
      <formula2>0</formula2>
    </dataValidation>
    <dataValidation sqref="G11:G40" showDropDown="0" showInputMessage="0" showErrorMessage="0" allowBlank="0" type="list" errorStyle="stop" operator="between">
      <formula1>"Nej,Ja (+25 kr)"</formula1>
      <formula2>0</formula2>
    </dataValidation>
    <dataValidation sqref="H11:H40" showDropDown="0" showInputMessage="0" showErrorMessage="0" allowBlank="0" type="list" errorStyle="stop" operator="between">
      <formula1>"Ingen,Läsk (+20 kr),Lemonad (+30 kr)"</formula1>
      <formula2>0</formula2>
    </dataValidation>
    <dataValidation sqref="C11:C40" showDropDown="0" showInputMessage="0" showErrorMessage="0" allowBlank="1" type="list" errorStyle="stop" operator="between">
      <formula1>"Maxad,Krämig,Månadens,Mangopango (V),Smakrik (V),Såsig,Daal (V),Sallad,Tallrik (V),Falaflar 5st,Grillost 4st,Hummus,Znack,Chokladboll"</formula1>
      <formula2>0</formula2>
    </dataValidation>
  </dataValidation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2.xml><?xml version="1.0" encoding="utf-8"?>
<worksheet xmlns="http://schemas.openxmlformats.org/spreadsheetml/2006/main">
  <sheetPr filterMode="0">
    <outlinePr summaryBelow="1" summaryRight="1"/>
    <pageSetUpPr fitToPage="0"/>
  </sheetPr>
  <dimension ref="A1:C14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zeroHeight="0" outlineLevelRow="0"/>
  <sheetData>
    <row r="1" ht="15" customHeight="1" s="48">
      <c r="A1" s="47" t="inlineStr">
        <is>
          <t>Maxad</t>
        </is>
      </c>
      <c r="B1" s="47" t="n">
        <v>140</v>
      </c>
      <c r="C1" s="47" t="inlineStr">
        <is>
          <t>RULLAR</t>
        </is>
      </c>
    </row>
    <row r="2" ht="15" customHeight="1" s="48">
      <c r="A2" s="47" t="inlineStr">
        <is>
          <t>Krämig</t>
        </is>
      </c>
      <c r="B2" s="47" t="n">
        <v>115</v>
      </c>
      <c r="C2" s="47" t="inlineStr">
        <is>
          <t>RULLAR</t>
        </is>
      </c>
    </row>
    <row r="3" ht="15" customHeight="1" s="48">
      <c r="A3" s="47" t="inlineStr">
        <is>
          <t>Månadens</t>
        </is>
      </c>
      <c r="B3" s="47" t="n">
        <v>115</v>
      </c>
      <c r="C3" s="47" t="inlineStr">
        <is>
          <t>RULLAR</t>
        </is>
      </c>
    </row>
    <row r="4" ht="15" customHeight="1" s="48">
      <c r="A4" s="47" t="inlineStr">
        <is>
          <t>Mangopango (V)</t>
        </is>
      </c>
      <c r="B4" s="47" t="n">
        <v>115</v>
      </c>
      <c r="C4" s="47" t="inlineStr">
        <is>
          <t>RULLAR</t>
        </is>
      </c>
    </row>
    <row r="5" ht="15" customHeight="1" s="48">
      <c r="A5" s="47" t="inlineStr">
        <is>
          <t>Smakrik (V)</t>
        </is>
      </c>
      <c r="B5" s="47" t="n">
        <v>115</v>
      </c>
      <c r="C5" s="47" t="inlineStr">
        <is>
          <t>RULLAR</t>
        </is>
      </c>
    </row>
    <row r="6" ht="15" customHeight="1" s="48">
      <c r="A6" s="47" t="inlineStr">
        <is>
          <t>Såsig</t>
        </is>
      </c>
      <c r="B6" s="47" t="n">
        <v>115</v>
      </c>
      <c r="C6" s="47" t="inlineStr">
        <is>
          <t>RULLAR</t>
        </is>
      </c>
    </row>
    <row r="7" ht="15" customHeight="1" s="48">
      <c r="A7" s="47" t="inlineStr">
        <is>
          <t>Daal (V)</t>
        </is>
      </c>
      <c r="B7" s="47" t="n">
        <v>115</v>
      </c>
      <c r="C7" s="47" t="inlineStr">
        <is>
          <t>GRYTOR</t>
        </is>
      </c>
    </row>
    <row r="8" ht="15" customHeight="1" s="48">
      <c r="A8" s="47" t="inlineStr">
        <is>
          <t>Sallad</t>
        </is>
      </c>
      <c r="B8" s="47" t="n">
        <v>115</v>
      </c>
      <c r="C8" s="47" t="inlineStr">
        <is>
          <t>TALLRIK</t>
        </is>
      </c>
    </row>
    <row r="9" ht="15" customHeight="1" s="48">
      <c r="A9" s="47" t="inlineStr">
        <is>
          <t>Tallrik (V)</t>
        </is>
      </c>
      <c r="B9" s="47" t="n">
        <v>115</v>
      </c>
      <c r="C9" s="47" t="inlineStr">
        <is>
          <t>TALLRIK</t>
        </is>
      </c>
    </row>
    <row r="10" ht="15" customHeight="1" s="48">
      <c r="A10" s="47" t="inlineStr">
        <is>
          <t>Falaflar 5st</t>
        </is>
      </c>
      <c r="B10" s="47" t="n">
        <v>50</v>
      </c>
      <c r="C10" s="47" t="inlineStr">
        <is>
          <t>SNACKS</t>
        </is>
      </c>
    </row>
    <row r="11" ht="15" customHeight="1" s="48">
      <c r="A11" s="47" t="inlineStr">
        <is>
          <t>Grillost 4st</t>
        </is>
      </c>
      <c r="B11" s="47" t="n">
        <v>55</v>
      </c>
      <c r="C11" s="47" t="inlineStr">
        <is>
          <t>SNACKS</t>
        </is>
      </c>
    </row>
    <row r="12" ht="15" customHeight="1" s="48">
      <c r="A12" s="47" t="inlineStr">
        <is>
          <t>Hummus</t>
        </is>
      </c>
      <c r="B12" s="47" t="n">
        <v>50</v>
      </c>
      <c r="C12" s="47" t="inlineStr">
        <is>
          <t>SNACKS</t>
        </is>
      </c>
    </row>
    <row r="13" ht="15" customHeight="1" s="48">
      <c r="A13" s="47" t="inlineStr">
        <is>
          <t>Znack</t>
        </is>
      </c>
      <c r="B13" s="47" t="n">
        <v>50</v>
      </c>
      <c r="C13" s="47" t="inlineStr">
        <is>
          <t>SNACKS</t>
        </is>
      </c>
    </row>
    <row r="14" ht="15" customHeight="1" s="48">
      <c r="A14" s="47" t="inlineStr">
        <is>
          <t>Chokladboll</t>
        </is>
      </c>
      <c r="B14" s="47" t="n">
        <v>10</v>
      </c>
      <c r="C14" s="47" t="inlineStr">
        <is>
          <t>EFTERRÄTT</t>
        </is>
      </c>
    </row>
    <row r="15" ht="15" customHeight="1" s="48"/>
    <row r="16" ht="15" customHeight="1" s="48"/>
  </sheetData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3.xml><?xml version="1.0" encoding="utf-8"?>
<worksheet xmlns="http://schemas.openxmlformats.org/spreadsheetml/2006/main">
  <sheetPr filterMode="0">
    <outlinePr summaryBelow="1" summaryRight="1"/>
    <pageSetUpPr fitToPage="0"/>
  </sheetPr>
  <dimension ref="B2:D40"/>
  <sheetViews>
    <sheetView showFormulas="0" showGridLines="0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zeroHeight="0" outlineLevelRow="0"/>
  <cols>
    <col width="2" customWidth="1" style="47" min="1" max="1"/>
    <col width="26" customWidth="1" style="47" min="2" max="2"/>
    <col width="38" customWidth="1" style="47" min="3" max="3"/>
    <col width="12" customWidth="1" style="47" min="4" max="4"/>
    <col width="2" customWidth="1" style="47" min="5" max="5"/>
  </cols>
  <sheetData>
    <row r="1" ht="7.5" customHeight="1" s="48"/>
    <row r="2" ht="54.75" customHeight="1" s="48">
      <c r="B2" s="78" t="inlineStr">
        <is>
          <t>MENY  —  Johan 'n' Friends</t>
        </is>
      </c>
    </row>
    <row r="4" ht="7.5" customHeight="1" s="48"/>
    <row r="5" ht="19.5" customHeight="1" s="48">
      <c r="B5" s="79" t="inlineStr">
        <is>
          <t>RULLAR</t>
        </is>
      </c>
    </row>
    <row r="6" ht="19.5" customHeight="1" s="48">
      <c r="B6" s="80" t="inlineStr">
        <is>
          <t>Maxad</t>
        </is>
      </c>
      <c r="C6" s="81" t="inlineStr">
        <is>
          <t>Falafel, grillost, hummus, tahinisås, pickles</t>
        </is>
      </c>
      <c r="D6" s="82" t="n">
        <v>140</v>
      </c>
    </row>
    <row r="7" ht="19.5" customHeight="1" s="48">
      <c r="B7" s="83" t="inlineStr">
        <is>
          <t>Krämig</t>
        </is>
      </c>
      <c r="C7" s="84" t="inlineStr">
        <is>
          <t>Bästsäljare! Falafel, hummus, tahinisås</t>
        </is>
      </c>
      <c r="D7" s="85" t="n">
        <v>115</v>
      </c>
    </row>
    <row r="8" ht="19.5" customHeight="1" s="48">
      <c r="B8" s="80" t="inlineStr">
        <is>
          <t>Månadens</t>
        </is>
      </c>
      <c r="C8" s="81" t="inlineStr">
        <is>
          <t>Se månadens på order.johanandfriends.com</t>
        </is>
      </c>
      <c r="D8" s="82" t="n">
        <v>115</v>
      </c>
    </row>
    <row r="9" ht="19.5" customHeight="1" s="48">
      <c r="B9" s="83" t="inlineStr">
        <is>
          <t>Mangopango (V)</t>
        </is>
      </c>
      <c r="C9" s="84" t="inlineStr">
        <is>
          <t>Falafel, hummus, mango &amp; jalapeño-sås</t>
        </is>
      </c>
      <c r="D9" s="85" t="n">
        <v>115</v>
      </c>
    </row>
    <row r="10" ht="19.5" customHeight="1" s="48">
      <c r="B10" s="80" t="inlineStr">
        <is>
          <t>Smakrik (V)</t>
        </is>
      </c>
      <c r="C10" s="81" t="inlineStr">
        <is>
          <t>Upplevs som en sallad i bröd! Inte mycket sås</t>
        </is>
      </c>
      <c r="D10" s="82" t="n">
        <v>115</v>
      </c>
    </row>
    <row r="11" ht="19.5" customHeight="1" s="48">
      <c r="B11" s="83" t="inlineStr">
        <is>
          <t>Såsig</t>
        </is>
      </c>
      <c r="C11" s="84" t="inlineStr">
        <is>
          <t>Falafel, mycket tahinisås</t>
        </is>
      </c>
      <c r="D11" s="85" t="n">
        <v>115</v>
      </c>
    </row>
    <row r="12" ht="7.5" customHeight="1" s="48"/>
    <row r="13" ht="19.5" customHeight="1" s="48">
      <c r="B13" s="79" t="inlineStr">
        <is>
          <t>GRYTOR</t>
        </is>
      </c>
    </row>
    <row r="14" ht="19.5" customHeight="1" s="48">
      <c r="B14" s="80" t="inlineStr">
        <is>
          <t>Daal (V)</t>
        </is>
      </c>
      <c r="C14" s="81" t="inlineStr">
        <is>
          <t>Indisk linsgryta med fetaost/yoghurtsås, koriander och bröd</t>
        </is>
      </c>
      <c r="D14" s="82" t="n">
        <v>115</v>
      </c>
    </row>
    <row r="15" ht="7.5" customHeight="1" s="48"/>
    <row r="16" ht="19.5" customHeight="1" s="48">
      <c r="B16" s="79" t="inlineStr">
        <is>
          <t>TALLRIK</t>
        </is>
      </c>
    </row>
    <row r="17" ht="19.5" customHeight="1" s="48">
      <c r="B17" s="83" t="inlineStr">
        <is>
          <t>Sallad</t>
        </is>
      </c>
      <c r="C17" s="84" t="inlineStr">
        <is>
          <t>Krämig, utan bröd + bulgur</t>
        </is>
      </c>
      <c r="D17" s="85" t="n">
        <v>115</v>
      </c>
    </row>
    <row r="18" ht="19.5" customHeight="1" s="48">
      <c r="B18" s="80" t="inlineStr">
        <is>
          <t>Tallrik (V)</t>
        </is>
      </c>
      <c r="C18" s="81" t="inlineStr">
        <is>
          <t>Hummus tallrik med falafel</t>
        </is>
      </c>
      <c r="D18" s="82" t="n">
        <v>115</v>
      </c>
    </row>
    <row r="19" ht="7.5" customHeight="1" s="48"/>
    <row r="20" ht="19.5" customHeight="1" s="48">
      <c r="B20" s="79" t="inlineStr">
        <is>
          <t>SNACKS</t>
        </is>
      </c>
    </row>
    <row r="21" ht="19.5" customHeight="1" s="48">
      <c r="B21" s="83" t="inlineStr">
        <is>
          <t>Falaflar 5st</t>
        </is>
      </c>
      <c r="C21" s="84" t="inlineStr">
        <is>
          <t>55mm falafel x4</t>
        </is>
      </c>
      <c r="D21" s="85" t="n">
        <v>50</v>
      </c>
    </row>
    <row r="22" ht="19.5" customHeight="1" s="48">
      <c r="B22" s="80" t="inlineStr">
        <is>
          <t>Grillost 4st</t>
        </is>
      </c>
      <c r="C22" s="81" t="inlineStr">
        <is>
          <t>Friterade grillost sticks</t>
        </is>
      </c>
      <c r="D22" s="82" t="n">
        <v>55</v>
      </c>
    </row>
    <row r="23" ht="19.5" customHeight="1" s="48">
      <c r="B23" s="83" t="inlineStr">
        <is>
          <t>Hummus</t>
        </is>
      </c>
      <c r="C23" s="84" t="inlineStr">
        <is>
          <t>Hemmagjord hummus</t>
        </is>
      </c>
      <c r="D23" s="85" t="n">
        <v>50</v>
      </c>
    </row>
    <row r="24" ht="19.5" customHeight="1" s="48">
      <c r="B24" s="80" t="inlineStr">
        <is>
          <t>Znack</t>
        </is>
      </c>
      <c r="C24" s="81" t="inlineStr">
        <is>
          <t>Hummus med friterat bröd</t>
        </is>
      </c>
      <c r="D24" s="82" t="n">
        <v>50</v>
      </c>
    </row>
    <row r="25" ht="7.5" customHeight="1" s="48"/>
    <row r="26" ht="19.5" customHeight="1" s="48">
      <c r="B26" s="79" t="inlineStr">
        <is>
          <t>DRYCK</t>
        </is>
      </c>
    </row>
    <row r="27" ht="19.5" customHeight="1" s="48"/>
    <row r="28" ht="19.5" customHeight="1" s="48">
      <c r="B28" s="79" t="inlineStr">
        <is>
          <t>EFTERRÄTT</t>
        </is>
      </c>
    </row>
    <row r="29" ht="7.5" customHeight="1" s="48">
      <c r="B29" s="83" t="inlineStr">
        <is>
          <t>Chokladboll</t>
        </is>
      </c>
      <c r="C29" s="84" t="inlineStr">
        <is>
          <t>Vuxen chokladboll</t>
        </is>
      </c>
      <c r="D29" s="85" t="n">
        <v>10</v>
      </c>
    </row>
    <row r="30" ht="19.5" customHeight="1" s="48">
      <c r="B30" s="47" t="n"/>
    </row>
    <row r="31" ht="19.5" customHeight="1" s="48">
      <c r="B31" s="79" t="inlineStr">
        <is>
          <t>TILLÄGG</t>
        </is>
      </c>
    </row>
    <row r="32" ht="15" customHeight="1" s="48">
      <c r="B32" s="80" t="inlineStr">
        <is>
          <t>Grillost (tillval)</t>
        </is>
      </c>
      <c r="C32" s="81" t="inlineStr">
        <is>
          <t>Lägg till på valfri rätt</t>
        </is>
      </c>
      <c r="D32" s="86" t="inlineStr">
        <is>
          <t>+25 kr</t>
        </is>
      </c>
    </row>
    <row r="33" ht="19.5" customHeight="1" s="48">
      <c r="B33" s="83" t="inlineStr">
        <is>
          <t>Liten</t>
        </is>
      </c>
      <c r="C33" s="53" t="n"/>
      <c r="D33" s="87" t="n"/>
    </row>
    <row r="34" ht="18" customHeight="1" s="48">
      <c r="B34" s="80" t="inlineStr">
        <is>
          <t>Stor</t>
        </is>
      </c>
      <c r="C34" s="81" t="inlineStr">
        <is>
          <t>Större portion</t>
        </is>
      </c>
      <c r="D34" s="86" t="inlineStr">
        <is>
          <t>+10 kr</t>
        </is>
      </c>
    </row>
    <row r="35" ht="18" customHeight="1" s="48"/>
    <row r="36" ht="18" customHeight="1" s="48">
      <c r="B36" s="77" t="inlineStr">
        <is>
          <t>Hetta (mild/mellan/stark) ingår utan tillägg  ·  Alla rätter kan anpassas, ange i kommentarsfältet</t>
        </is>
      </c>
    </row>
    <row r="38" ht="19.5" customHeight="1" s="48">
      <c r="B38" s="79" t="inlineStr">
        <is>
          <t>DRYCK (tillval per rätt)</t>
        </is>
      </c>
    </row>
    <row r="39" ht="18" customHeight="1" s="48">
      <c r="B39" s="80" t="inlineStr">
        <is>
          <t>Läsk</t>
        </is>
      </c>
      <c r="C39" s="81" t="inlineStr">
        <is>
          <t>Tillval till valfri rätt</t>
        </is>
      </c>
      <c r="D39" s="88" t="inlineStr">
        <is>
          <t>+20 kr</t>
        </is>
      </c>
    </row>
    <row r="40" ht="18" customHeight="1" s="48">
      <c r="B40" s="83" t="inlineStr">
        <is>
          <t>Lemonad</t>
        </is>
      </c>
      <c r="C40" s="84" t="inlineStr">
        <is>
          <t>Tillval till valfri rätt</t>
        </is>
      </c>
      <c r="D40" s="89" t="inlineStr">
        <is>
          <t>+30 kr</t>
        </is>
      </c>
    </row>
  </sheetData>
  <mergeCells count="9">
    <mergeCell ref="B33:D33"/>
    <mergeCell ref="B5:D5"/>
    <mergeCell ref="B26:D26"/>
    <mergeCell ref="B16:D16"/>
    <mergeCell ref="B13:D13"/>
    <mergeCell ref="B30:D30"/>
    <mergeCell ref="B38:D38"/>
    <mergeCell ref="B2:D2"/>
    <mergeCell ref="B20:D20"/>
  </mergeCell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4.xml><?xml version="1.0" encoding="utf-8"?>
<worksheet xmlns="http://schemas.openxmlformats.org/spreadsheetml/2006/main">
  <sheetPr filterMode="0">
    <outlinePr summaryBelow="1" summaryRight="1"/>
    <pageSetUpPr fitToPage="0"/>
  </sheetPr>
  <dimension ref="B2:C25"/>
  <sheetViews>
    <sheetView showFormulas="0" showGridLines="0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zeroHeight="0" outlineLevelRow="0"/>
  <cols>
    <col width="2" customWidth="1" style="47" min="1" max="1"/>
    <col width="14" customWidth="1" style="47" min="2" max="2"/>
    <col width="50" customWidth="1" style="47" min="3" max="3"/>
  </cols>
  <sheetData>
    <row r="1" ht="7.5" customHeight="1" s="48"/>
    <row r="2" ht="54.75" customHeight="1" s="48">
      <c r="B2" s="78" t="inlineStr">
        <is>
          <t>SÅ HÄR BESTÄLLER DU</t>
        </is>
      </c>
    </row>
    <row r="4" ht="21.75" customHeight="1" s="48">
      <c r="B4" s="90" t="inlineStr">
        <is>
          <t>Steg 1 →</t>
        </is>
      </c>
    </row>
    <row r="5" ht="18" customHeight="1" s="48">
      <c r="C5" s="91" t="inlineStr">
        <is>
          <t>Fyll i kontaktuppgifter och leveransinfo längst upp på Beställning-fliken.</t>
        </is>
      </c>
    </row>
    <row r="6" ht="4.5" customHeight="1" s="48"/>
    <row r="7" ht="21.75" customHeight="1" s="48">
      <c r="B7" s="90" t="inlineStr">
        <is>
          <t>Steg 2 →</t>
        </is>
      </c>
    </row>
    <row r="8" ht="18" customHeight="1" s="48">
      <c r="C8" s="91" t="inlineStr">
        <is>
          <t>Varje kollega fyller i en rad: välj rätt i dropdown, ange storlek, hetta, och om du vill ha extra grillost.</t>
        </is>
      </c>
    </row>
    <row r="9" ht="4.5" customHeight="1" s="48"/>
    <row r="10" ht="21.75" customHeight="1" s="48">
      <c r="B10" s="90" t="inlineStr">
        <is>
          <t>Steg 3 →</t>
        </is>
      </c>
    </row>
    <row r="11" ht="18" customHeight="1" s="48">
      <c r="C11" s="91" t="inlineStr">
        <is>
          <t>Skriv ditt antal i den orangemarkerade rutan – pris och summa räknas ut automatiskt.</t>
        </is>
      </c>
    </row>
    <row r="12" ht="4.5" customHeight="1" s="48"/>
    <row r="13" ht="21.75" customHeight="1" s="48">
      <c r="B13" s="90" t="inlineStr">
        <is>
          <t>Steg 4 →</t>
        </is>
      </c>
    </row>
    <row r="14" ht="18" customHeight="1" s="48">
      <c r="C14" s="91" t="inlineStr">
        <is>
          <t>Skriv allergier eller önskemål i kommentarsfältet (t.ex. 'utan pickles', 'extra tahini').</t>
        </is>
      </c>
    </row>
    <row r="15" ht="4.5" customHeight="1" s="48"/>
    <row r="16" ht="21.75" customHeight="1" s="48">
      <c r="B16" s="90" t="inlineStr">
        <is>
          <t>Steg 5 →</t>
        </is>
      </c>
    </row>
    <row r="17" ht="18" customHeight="1" s="48">
      <c r="C17" s="91" t="inlineStr">
        <is>
          <t>Spara filen och maila den till johan@johanandfriends.com – senast dagen innan kl 10:00.</t>
        </is>
      </c>
    </row>
    <row r="18" ht="4.5" customHeight="1" s="48"/>
    <row r="19" ht="21.75" customHeight="1" s="48">
      <c r="B19" s="90" t="inlineStr">
        <is>
          <t>Klart! ✓</t>
        </is>
      </c>
    </row>
    <row r="20" ht="18" customHeight="1" s="48">
      <c r="C20" s="91" t="inlineStr">
        <is>
          <t>Du får orderbekräftelse inom 1 timme. Vi levererar färskt, redo att ätas.</t>
        </is>
      </c>
    </row>
    <row r="21" ht="4.5" customHeight="1" s="48"/>
    <row r="25" ht="15" customHeight="1" s="48">
      <c r="B25" s="92" t="inlineStr">
        <is>
          <t>📍 Bergendorffsgatan 1F, Karlstad  ·  ✉️  johan@johanandfriends.com  ·  🌐  johanandfriends.com</t>
        </is>
      </c>
    </row>
  </sheetData>
  <mergeCells count="2">
    <mergeCell ref="B25:C25"/>
    <mergeCell ref="B2:C2"/>
  </mergeCell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:language xmlns:dc="http://purl.org/dc/elements/1.1/">en-US</dc:language>
  <dcterms:created xmlns:dcterms="http://purl.org/dc/terms/" xmlns:xsi="http://www.w3.org/2001/XMLSchema-instance" xsi:type="dcterms:W3CDTF">2026-04-17T05:43:02Z</dcterms:created>
  <dcterms:modified xmlns:dcterms="http://purl.org/dc/terms/" xmlns:xsi="http://www.w3.org/2001/XMLSchema-instance" xsi:type="dcterms:W3CDTF">2026-06-22T12:14:28Z</dcterms:modified>
  <cp:revision>0</cp:revision>
</cp:coreProperties>
</file>